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AD36071F-6FD8-4B78-99C8-6A9EA92BF037}" xr6:coauthVersionLast="36" xr6:coauthVersionMax="36" xr10:uidLastSave="{00000000-0000-0000-0000-000000000000}"/>
  <bookViews>
    <workbookView xWindow="0" yWindow="0" windowWidth="27525" windowHeight="12105" xr2:uid="{6E8A0C95-92CA-4AA3-9846-52F6D74BC757}"/>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O64" i="2" s="1"/>
  <c r="P64" i="2"/>
  <c r="L64" i="2"/>
  <c r="I64" i="2"/>
  <c r="F64" i="2"/>
  <c r="Q62" i="2"/>
  <c r="P62" i="2"/>
  <c r="L62" i="2"/>
  <c r="I62" i="2"/>
  <c r="F62" i="2"/>
  <c r="Q61" i="2"/>
  <c r="P61" i="2"/>
  <c r="O61" i="2" s="1"/>
  <c r="L61" i="2"/>
  <c r="I61" i="2"/>
  <c r="F61" i="2"/>
  <c r="Q59" i="2"/>
  <c r="O59" i="2" s="1"/>
  <c r="P59" i="2"/>
  <c r="L59" i="2"/>
  <c r="I59" i="2"/>
  <c r="F59" i="2"/>
  <c r="Q58" i="2"/>
  <c r="P58" i="2"/>
  <c r="L58" i="2"/>
  <c r="I58" i="2"/>
  <c r="F58" i="2"/>
  <c r="Q57" i="2"/>
  <c r="P57" i="2"/>
  <c r="O57" i="2" s="1"/>
  <c r="L57" i="2"/>
  <c r="I57" i="2"/>
  <c r="F57" i="2"/>
  <c r="Q56" i="2"/>
  <c r="P56" i="2"/>
  <c r="O56" i="2"/>
  <c r="L56" i="2"/>
  <c r="I56" i="2"/>
  <c r="F56" i="2"/>
  <c r="N55" i="2"/>
  <c r="M55" i="2"/>
  <c r="K55" i="2"/>
  <c r="J55" i="2"/>
  <c r="H55" i="2"/>
  <c r="G55" i="2"/>
  <c r="Q53" i="2"/>
  <c r="P53" i="2"/>
  <c r="O53" i="2" s="1"/>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O46" i="2" s="1"/>
  <c r="L46" i="2"/>
  <c r="I46" i="2"/>
  <c r="F46" i="2"/>
  <c r="Q45" i="2"/>
  <c r="P45" i="2"/>
  <c r="L45" i="2"/>
  <c r="I45" i="2"/>
  <c r="F45" i="2"/>
  <c r="N44" i="2"/>
  <c r="M44" i="2"/>
  <c r="K44" i="2"/>
  <c r="J44" i="2"/>
  <c r="H44" i="2"/>
  <c r="G44" i="2"/>
  <c r="Q43" i="2"/>
  <c r="P43" i="2"/>
  <c r="O43" i="2" s="1"/>
  <c r="L43" i="2"/>
  <c r="I43" i="2"/>
  <c r="F43" i="2"/>
  <c r="Q41" i="2"/>
  <c r="P41" i="2"/>
  <c r="L41" i="2"/>
  <c r="I41" i="2"/>
  <c r="F41" i="2"/>
  <c r="Q40" i="2"/>
  <c r="P40" i="2"/>
  <c r="L40" i="2"/>
  <c r="I40" i="2"/>
  <c r="F40" i="2"/>
  <c r="Q39" i="2"/>
  <c r="P39" i="2"/>
  <c r="L39" i="2"/>
  <c r="I39" i="2"/>
  <c r="F39" i="2"/>
  <c r="Q38" i="2"/>
  <c r="P38" i="2"/>
  <c r="L38" i="2"/>
  <c r="I38" i="2"/>
  <c r="F38" i="2"/>
  <c r="Q37" i="2"/>
  <c r="P37" i="2"/>
  <c r="L37" i="2"/>
  <c r="I37" i="2"/>
  <c r="F37" i="2"/>
  <c r="Q35" i="2"/>
  <c r="P35" i="2"/>
  <c r="L35" i="2"/>
  <c r="I35" i="2"/>
  <c r="F35" i="2"/>
  <c r="Q34" i="2"/>
  <c r="P34" i="2"/>
  <c r="L34" i="2"/>
  <c r="I34" i="2"/>
  <c r="F34" i="2"/>
  <c r="Q33" i="2"/>
  <c r="P33" i="2"/>
  <c r="O33" i="2"/>
  <c r="U33" i="2" s="1"/>
  <c r="L33" i="2"/>
  <c r="I33" i="2"/>
  <c r="F33" i="2"/>
  <c r="Q32" i="2"/>
  <c r="O32" i="2" s="1"/>
  <c r="P32" i="2"/>
  <c r="L32" i="2"/>
  <c r="I32" i="2"/>
  <c r="F32" i="2"/>
  <c r="Q31" i="2"/>
  <c r="P31" i="2"/>
  <c r="L31" i="2"/>
  <c r="I31" i="2"/>
  <c r="F31" i="2"/>
  <c r="Q29" i="2"/>
  <c r="P29" i="2"/>
  <c r="L29" i="2"/>
  <c r="I29" i="2"/>
  <c r="F29" i="2"/>
  <c r="N28" i="2"/>
  <c r="M28" i="2"/>
  <c r="L28" i="2" s="1"/>
  <c r="K28" i="2"/>
  <c r="J28" i="2"/>
  <c r="I28" i="2" s="1"/>
  <c r="H28" i="2"/>
  <c r="Q28" i="2" s="1"/>
  <c r="G28" i="2"/>
  <c r="Q27" i="2"/>
  <c r="P27" i="2"/>
  <c r="O27" i="2" s="1"/>
  <c r="L27" i="2"/>
  <c r="I27" i="2"/>
  <c r="F27" i="2"/>
  <c r="Q26" i="2"/>
  <c r="P26" i="2"/>
  <c r="L26" i="2"/>
  <c r="I26" i="2"/>
  <c r="F26" i="2"/>
  <c r="Q25" i="2"/>
  <c r="P25" i="2"/>
  <c r="L25" i="2"/>
  <c r="I25" i="2"/>
  <c r="F25" i="2"/>
  <c r="Q23" i="2"/>
  <c r="P23" i="2"/>
  <c r="O23" i="2" s="1"/>
  <c r="L23" i="2"/>
  <c r="I23" i="2"/>
  <c r="F23" i="2"/>
  <c r="Q22" i="2"/>
  <c r="O22" i="2" s="1"/>
  <c r="P22" i="2"/>
  <c r="L22" i="2"/>
  <c r="I22" i="2"/>
  <c r="F22" i="2"/>
  <c r="Q21" i="2"/>
  <c r="P21" i="2"/>
  <c r="L21" i="2"/>
  <c r="I21" i="2"/>
  <c r="F21" i="2"/>
  <c r="Q20" i="2"/>
  <c r="P20" i="2"/>
  <c r="O20" i="2" s="1"/>
  <c r="L20" i="2"/>
  <c r="I20" i="2"/>
  <c r="F20" i="2"/>
  <c r="Q19" i="2"/>
  <c r="P19" i="2"/>
  <c r="O19" i="2"/>
  <c r="L19" i="2"/>
  <c r="I19" i="2"/>
  <c r="F19" i="2"/>
  <c r="Q17" i="2"/>
  <c r="P17" i="2"/>
  <c r="L17" i="2"/>
  <c r="I17" i="2"/>
  <c r="F17" i="2"/>
  <c r="Q16" i="2"/>
  <c r="P16" i="2"/>
  <c r="L16" i="2"/>
  <c r="I16" i="2"/>
  <c r="F16" i="2"/>
  <c r="Q15" i="2"/>
  <c r="P15" i="2"/>
  <c r="L15" i="2"/>
  <c r="I15" i="2"/>
  <c r="F15" i="2"/>
  <c r="N14" i="2"/>
  <c r="M14" i="2"/>
  <c r="K14" i="2"/>
  <c r="J14" i="2"/>
  <c r="H14" i="2"/>
  <c r="G14" i="2"/>
  <c r="Q11" i="2"/>
  <c r="P11" i="2"/>
  <c r="L11" i="2"/>
  <c r="I11" i="2"/>
  <c r="F11" i="2"/>
  <c r="O41" i="2" l="1"/>
  <c r="O49" i="2"/>
  <c r="U53" i="2"/>
  <c r="U57" i="2"/>
  <c r="O26" i="2"/>
  <c r="O45" i="2"/>
  <c r="U20" i="2"/>
  <c r="O62" i="2"/>
  <c r="U62" i="2" s="1"/>
  <c r="U61" i="2"/>
  <c r="U59" i="2"/>
  <c r="L55" i="2"/>
  <c r="O58" i="2"/>
  <c r="U58" i="2" s="1"/>
  <c r="I55" i="2"/>
  <c r="F55" i="2"/>
  <c r="O52" i="2"/>
  <c r="U52" i="2" s="1"/>
  <c r="O51" i="2"/>
  <c r="O50" i="2"/>
  <c r="U50" i="2" s="1"/>
  <c r="U49" i="2"/>
  <c r="N13" i="2"/>
  <c r="N9" i="2" s="1"/>
  <c r="L44" i="2"/>
  <c r="O47" i="2"/>
  <c r="U47" i="2" s="1"/>
  <c r="U46" i="2"/>
  <c r="I44" i="2"/>
  <c r="U45" i="2"/>
  <c r="U43" i="2"/>
  <c r="U41" i="2"/>
  <c r="O40" i="2"/>
  <c r="U40" i="2" s="1"/>
  <c r="O39" i="2"/>
  <c r="O38" i="2"/>
  <c r="U38" i="2" s="1"/>
  <c r="O37" i="2"/>
  <c r="U37" i="2" s="1"/>
  <c r="O35" i="2"/>
  <c r="U35" i="2" s="1"/>
  <c r="O34" i="2"/>
  <c r="U34" i="2" s="1"/>
  <c r="O31" i="2"/>
  <c r="U31" i="2" s="1"/>
  <c r="J13" i="2"/>
  <c r="J9" i="2" s="1"/>
  <c r="O29" i="2"/>
  <c r="U29" i="2" s="1"/>
  <c r="U27" i="2"/>
  <c r="O25" i="2"/>
  <c r="U25" i="2" s="1"/>
  <c r="U23" i="2"/>
  <c r="U22" i="2"/>
  <c r="O21" i="2"/>
  <c r="U21" i="2" s="1"/>
  <c r="O17" i="2"/>
  <c r="U17" i="2" s="1"/>
  <c r="O16" i="2"/>
  <c r="U16" i="2" s="1"/>
  <c r="I14" i="2"/>
  <c r="O15" i="2"/>
  <c r="U15" i="2" s="1"/>
  <c r="F14" i="2"/>
  <c r="O11" i="2"/>
  <c r="U11" i="2" s="1"/>
  <c r="K13" i="2"/>
  <c r="K9" i="2" s="1"/>
  <c r="M13" i="2"/>
  <c r="P44" i="2"/>
  <c r="G13" i="2"/>
  <c r="U26" i="2"/>
  <c r="U32" i="2"/>
  <c r="U39" i="2"/>
  <c r="U51" i="2"/>
  <c r="U56" i="2"/>
  <c r="U64" i="2"/>
  <c r="Q55" i="2"/>
  <c r="L14" i="2"/>
  <c r="F28" i="2"/>
  <c r="Q14" i="2"/>
  <c r="U19" i="2"/>
  <c r="Q44" i="2"/>
  <c r="H13" i="2"/>
  <c r="P14" i="2"/>
  <c r="P28" i="2"/>
  <c r="O28" i="2" s="1"/>
  <c r="P55" i="2"/>
  <c r="F44" i="2"/>
  <c r="O55" i="2" l="1"/>
  <c r="U55" i="2" s="1"/>
  <c r="O44" i="2"/>
  <c r="U44" i="2" s="1"/>
  <c r="P13" i="2"/>
  <c r="F13" i="2"/>
  <c r="U28" i="2"/>
  <c r="Q13" i="2"/>
  <c r="H9" i="2"/>
  <c r="Q9" i="2" s="1"/>
  <c r="I9" i="2"/>
  <c r="I13" i="2"/>
  <c r="O14" i="2"/>
  <c r="U14" i="2" s="1"/>
  <c r="G9" i="2"/>
  <c r="L13" i="2"/>
  <c r="M9" i="2"/>
  <c r="L9" i="2" s="1"/>
  <c r="O13" i="2" l="1"/>
  <c r="U13" i="2" s="1"/>
  <c r="F9" i="2"/>
  <c r="P9" i="2"/>
  <c r="O9" i="2" s="1"/>
  <c r="U9" i="2" l="1"/>
</calcChain>
</file>

<file path=xl/sharedStrings.xml><?xml version="1.0" encoding="utf-8"?>
<sst xmlns="http://schemas.openxmlformats.org/spreadsheetml/2006/main" count="472" uniqueCount="127">
  <si>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</si>
  <si>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</si>
  <si>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</si>
  <si>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</si>
  <si>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</si>
  <si>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</si>
  <si>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</si>
  <si>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</si>
  <si>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</si>
  <si>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</si>
  <si>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</si>
  <si>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</si>
  <si>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</si>
  <si>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</si>
  <si>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</si>
  <si>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</si>
  <si>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</si>
  <si>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</si>
  <si>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</si>
  <si>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</si>
  <si>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</si>
  <si>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</si>
  <si>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</si>
  <si>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</si>
  <si>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</si>
  <si>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</si>
  <si>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</si>
  <si>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</si>
  <si>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</si>
  <si>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</si>
  <si>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</si>
  <si>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</si>
  <si>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</si>
  <si>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</si>
  <si>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</si>
  <si>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</si>
  <si>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</si>
  <si>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</si>
  <si>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</si>
  <si>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</si>
  <si>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</si>
  <si>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</si>
  <si>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</si>
  <si>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</si>
  <si>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</si>
  <si>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</si>
  <si>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</si>
  <si>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</si>
  <si>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</si>
  <si>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</si>
  <si>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</si>
  <si>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</si>
  <si>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</si>
  <si>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</si>
  <si>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</si>
  <si>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</si>
  <si>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</si>
  <si>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</si>
  <si>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</si>
  <si>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</si>
  <si>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</si>
  <si>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</si>
  <si>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</si>
  <si>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品目別月間入・出庫量及び月末在庫量（平成31年1月分）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</si>
  <si>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</si>
  <si>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</si>
  <si>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</si>
  <si>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</si>
  <si>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</si>
  <si>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</si>
  <si>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</si>
  <si>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</si>
  <si>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</si>
  <si>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</si>
  <si>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</si>
  <si>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</si>
  <si>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</si>
  <si>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</si>
  <si>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</si>
  <si>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　２　主要品目別月末在庫量の上位７市町（平成31年1月分）</t>
    <phoneticPr fontId="6"/>
  </si>
  <si>
    <t>東京都区部</t>
  </si>
  <si>
    <t>焼津市</t>
  </si>
  <si>
    <t>福岡市</t>
  </si>
  <si>
    <t>大阪市</t>
  </si>
  <si>
    <t>八戸市</t>
  </si>
  <si>
    <t>仙台市</t>
  </si>
  <si>
    <t>神戸市</t>
  </si>
  <si>
    <t>名古屋市</t>
  </si>
  <si>
    <t>下関市</t>
  </si>
  <si>
    <t>金沢市</t>
  </si>
  <si>
    <t>塩釜市</t>
  </si>
  <si>
    <t>川崎市</t>
  </si>
  <si>
    <t>札幌市</t>
  </si>
  <si>
    <t>静岡市</t>
  </si>
  <si>
    <t>気仙沼市</t>
  </si>
  <si>
    <t>いわき市</t>
  </si>
  <si>
    <t>石巻市</t>
  </si>
  <si>
    <t>三浦市</t>
  </si>
  <si>
    <t>枕崎市</t>
  </si>
  <si>
    <t>指宿市</t>
  </si>
  <si>
    <t>横浜市</t>
  </si>
  <si>
    <t>千葉市</t>
  </si>
  <si>
    <t>境港市</t>
  </si>
  <si>
    <t>小樽市</t>
  </si>
  <si>
    <t>船橋市</t>
  </si>
  <si>
    <t>白糠町</t>
  </si>
  <si>
    <t>釧路市</t>
  </si>
  <si>
    <t>函館市</t>
  </si>
  <si>
    <t>留萌市</t>
  </si>
  <si>
    <t>神栖市</t>
  </si>
  <si>
    <t>女川町</t>
  </si>
  <si>
    <t>銚子市</t>
  </si>
  <si>
    <t>鹿児島市</t>
  </si>
  <si>
    <t>長崎市</t>
  </si>
  <si>
    <t>唐津市</t>
  </si>
  <si>
    <t>沼津市</t>
  </si>
  <si>
    <t>大船渡市</t>
  </si>
  <si>
    <t>根室市</t>
  </si>
  <si>
    <t>紋別市</t>
  </si>
  <si>
    <t>青森市</t>
  </si>
  <si>
    <t>広島市</t>
  </si>
  <si>
    <t>新潟市</t>
  </si>
  <si>
    <t>ひたちなか市</t>
  </si>
  <si>
    <t>佐世保市</t>
  </si>
  <si>
    <t>北九州市</t>
  </si>
  <si>
    <t>注：調査市町の範囲は平成31年1月1日現在のものであり、それ以降に合併が行われた市町については旧市町を調査範囲としている。</t>
    <rPh sb="10" eb="12">
      <t>ヘイセイ</t>
    </rPh>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</si>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</sst>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F3F36790-1AA0-4586-9528-ED84698670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14A5-19A6-415F-A555-5BD5B677386A}">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6" t="s">
        <v>63</v>
      </c>
      <c r="B3" s="46"/>
      <c r="C3" s="46"/>
      <c r="D3" s="46"/>
      <c r="E3" s="46"/>
      <c r="F3" s="46"/>
      <c r="G3" s="46"/>
      <c r="H3" s="46"/>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7" t="s">
        <v>2</v>
      </c>
      <c r="B5" s="47"/>
      <c r="C5" s="47"/>
      <c r="D5" s="47"/>
      <c r="E5" s="48"/>
      <c r="F5" s="52" t="s">
        <v>3</v>
      </c>
      <c r="G5" s="50"/>
      <c r="H5" s="51"/>
      <c r="I5" s="53" t="s">
        <v>4</v>
      </c>
      <c r="J5" s="53"/>
      <c r="K5" s="53"/>
      <c r="L5" s="41" t="s">
        <v>5</v>
      </c>
      <c r="M5" s="54"/>
      <c r="N5" s="54"/>
      <c r="O5" s="40" t="s">
        <v>6</v>
      </c>
      <c r="P5" s="41"/>
      <c r="Q5" s="42"/>
      <c r="R5" s="40" t="s">
        <v>7</v>
      </c>
      <c r="S5" s="41"/>
      <c r="T5" s="41"/>
      <c r="U5" s="43" t="s">
        <v>8</v>
      </c>
      <c r="V5" s="7"/>
    </row>
    <row r="6" spans="1:22" s="8" customFormat="1" ht="18" customHeight="1" x14ac:dyDescent="0.15">
      <c r="A6" s="49"/>
      <c r="B6" s="49"/>
      <c r="C6" s="49"/>
      <c r="D6" s="49"/>
      <c r="E6" s="48"/>
      <c r="F6" s="59" t="s">
        <v>9</v>
      </c>
      <c r="G6" s="59" t="s">
        <v>10</v>
      </c>
      <c r="H6" s="59" t="s">
        <v>11</v>
      </c>
      <c r="I6" s="55" t="s">
        <v>9</v>
      </c>
      <c r="J6" s="55" t="s">
        <v>10</v>
      </c>
      <c r="K6" s="55" t="s">
        <v>11</v>
      </c>
      <c r="L6" s="48" t="s">
        <v>12</v>
      </c>
      <c r="M6" s="51" t="s">
        <v>13</v>
      </c>
      <c r="N6" s="60" t="s">
        <v>14</v>
      </c>
      <c r="O6" s="55" t="s">
        <v>12</v>
      </c>
      <c r="P6" s="55" t="s">
        <v>13</v>
      </c>
      <c r="Q6" s="55" t="s">
        <v>14</v>
      </c>
      <c r="R6" s="57" t="s">
        <v>15</v>
      </c>
      <c r="S6" s="57" t="s">
        <v>16</v>
      </c>
      <c r="T6" s="57" t="s">
        <v>17</v>
      </c>
      <c r="U6" s="44"/>
      <c r="V6" s="7"/>
    </row>
    <row r="7" spans="1:22" s="8" customFormat="1" ht="18" customHeight="1" x14ac:dyDescent="0.15">
      <c r="A7" s="50"/>
      <c r="B7" s="50"/>
      <c r="C7" s="50"/>
      <c r="D7" s="50"/>
      <c r="E7" s="51"/>
      <c r="F7" s="60"/>
      <c r="G7" s="60"/>
      <c r="H7" s="60"/>
      <c r="I7" s="55"/>
      <c r="J7" s="55"/>
      <c r="K7" s="55"/>
      <c r="L7" s="61"/>
      <c r="M7" s="62"/>
      <c r="N7" s="56"/>
      <c r="O7" s="56"/>
      <c r="P7" s="56"/>
      <c r="Q7" s="56"/>
      <c r="R7" s="58"/>
      <c r="S7" s="58"/>
      <c r="T7" s="58"/>
      <c r="U7" s="45"/>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3" t="s">
        <v>19</v>
      </c>
      <c r="B9" s="63"/>
      <c r="C9" s="63"/>
      <c r="D9" s="63"/>
      <c r="E9" s="13">
        <v>1</v>
      </c>
      <c r="F9" s="14">
        <f>IF(ISERR(G9+H9),"-",G9+H9)</f>
        <v>807671.84000000008</v>
      </c>
      <c r="G9" s="15">
        <f>SUBTOTAL(9,G11:G64)</f>
        <v>394949.96400000004</v>
      </c>
      <c r="H9" s="15">
        <f>SUBTOTAL(9,H11:H64)</f>
        <v>412721.87599999999</v>
      </c>
      <c r="I9" s="14">
        <f>IF(ISERR(J9+K9),"-",J9+K9)</f>
        <v>253805.11900000001</v>
      </c>
      <c r="J9" s="15">
        <f>SUBTOTAL(9,J11:J64)</f>
        <v>129610.69199999998</v>
      </c>
      <c r="K9" s="15">
        <f>SUBTOTAL(9,K11:K64)</f>
        <v>124194.42700000003</v>
      </c>
      <c r="L9" s="14">
        <f>IF(ISERR(M9+N9),"-",M9+N9)</f>
        <v>229349.78700000001</v>
      </c>
      <c r="M9" s="15">
        <f>SUBTOTAL(9,M11:M64)</f>
        <v>118683.83199999997</v>
      </c>
      <c r="N9" s="15">
        <f>SUBTOTAL(9,N11:N64)</f>
        <v>110665.95500000003</v>
      </c>
      <c r="O9" s="14">
        <f>IF(ISERR(P9+Q9),"-",P9+Q9)</f>
        <v>832127.17200000002</v>
      </c>
      <c r="P9" s="14">
        <f>IF(ISERR(G9+J9-M9),"-",G9+J9-M9)</f>
        <v>405876.82400000002</v>
      </c>
      <c r="Q9" s="14">
        <f>IF(ISERR(H9+K9-N9),"-",H9+K9-N9)</f>
        <v>426250.34800000006</v>
      </c>
      <c r="R9" s="16">
        <v>100.79871601388439</v>
      </c>
      <c r="S9" s="16">
        <v>94.16716771502243</v>
      </c>
      <c r="T9" s="16">
        <v>100.95996457235067</v>
      </c>
      <c r="U9" s="16">
        <f>IF(ISERR(O9/F9*100),"-",O9/F9*100)</f>
        <v>103.02787973888007</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3" t="s">
        <v>20</v>
      </c>
      <c r="B11" s="63"/>
      <c r="C11" s="63"/>
      <c r="D11" s="63"/>
      <c r="E11" s="13">
        <v>2</v>
      </c>
      <c r="F11" s="14">
        <f>IF(ISERR(G11+H11),"-",G11+H11)</f>
        <v>434.5</v>
      </c>
      <c r="G11" s="15">
        <v>212</v>
      </c>
      <c r="H11" s="15">
        <v>222.5</v>
      </c>
      <c r="I11" s="14">
        <f>IF(ISERR(J11+K11),"-",J11+K11)</f>
        <v>3793.2</v>
      </c>
      <c r="J11" s="15">
        <v>1131</v>
      </c>
      <c r="K11" s="15">
        <v>2662.2</v>
      </c>
      <c r="L11" s="14">
        <f>IF(ISERR(M11+N11),"-",M11+N11)</f>
        <v>3840.2</v>
      </c>
      <c r="M11" s="14">
        <v>1209</v>
      </c>
      <c r="N11" s="14">
        <v>2631.2</v>
      </c>
      <c r="O11" s="14">
        <f>IF(ISERR(P11+Q11),"-",P11+Q11)</f>
        <v>387.5</v>
      </c>
      <c r="P11" s="14">
        <f>IF(ISERR(G11+J11-M11),"-",G11+J11-M11)</f>
        <v>134</v>
      </c>
      <c r="Q11" s="14">
        <f>IF(ISERR(H11+K11-N11),"-",H11+K11-N11)</f>
        <v>253.5</v>
      </c>
      <c r="R11" s="16">
        <v>100.64208012735473</v>
      </c>
      <c r="S11" s="16">
        <v>100.00520833333333</v>
      </c>
      <c r="T11" s="16">
        <v>139.3884892086331</v>
      </c>
      <c r="U11" s="16">
        <f>IF(ISERR(O11/F11*100),"-",O11/F11*100)</f>
        <v>89.182968929804375</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3" t="s">
        <v>21</v>
      </c>
      <c r="B13" s="63"/>
      <c r="C13" s="63"/>
      <c r="D13" s="63"/>
      <c r="E13" s="13">
        <v>3</v>
      </c>
      <c r="F13" s="14">
        <f>IF(ISERR(G13+H13),"-",G13+H13)</f>
        <v>692265.16599999997</v>
      </c>
      <c r="G13" s="15">
        <f>SUBTOTAL(9,G14:G53)</f>
        <v>338776.83399999997</v>
      </c>
      <c r="H13" s="15">
        <f>SUBTOTAL(9,H14:H53)</f>
        <v>353488.33199999994</v>
      </c>
      <c r="I13" s="14">
        <f>IF(ISERR(J13+K13),"-",J13+K13)</f>
        <v>213297.86899999995</v>
      </c>
      <c r="J13" s="15">
        <f>SUBTOTAL(9,J14:J53)</f>
        <v>109718.05199999997</v>
      </c>
      <c r="K13" s="15">
        <f>SUBTOTAL(9,K14:K53)</f>
        <v>103579.817</v>
      </c>
      <c r="L13" s="14">
        <f>IF(ISERR(M13+N13),"-",M13+N13)</f>
        <v>189201.315</v>
      </c>
      <c r="M13" s="15">
        <f>SUBTOTAL(9,M14:M53)</f>
        <v>98864.141999999978</v>
      </c>
      <c r="N13" s="15">
        <f>SUBTOTAL(9,N14:N53)</f>
        <v>90337.173000000024</v>
      </c>
      <c r="O13" s="14">
        <f>IF(ISERR(P13+Q13),"-",P13+Q13)</f>
        <v>716361.71999999986</v>
      </c>
      <c r="P13" s="14">
        <f t="shared" ref="P13:Q17" si="0">IF(ISERR(G13+J13-M13),"-",G13+J13-M13)</f>
        <v>349630.74399999995</v>
      </c>
      <c r="Q13" s="14">
        <f t="shared" si="0"/>
        <v>366730.97599999991</v>
      </c>
      <c r="R13" s="16">
        <v>100.26788622090184</v>
      </c>
      <c r="S13" s="16">
        <v>93.443361468216139</v>
      </c>
      <c r="T13" s="16">
        <v>100.15389067766871</v>
      </c>
      <c r="U13" s="16">
        <f>IF(ISERR(O13/F13*100),"-",O13/F13*100)</f>
        <v>103.48082717193947</v>
      </c>
      <c r="V13" s="16"/>
    </row>
    <row r="14" spans="1:22" s="8" customFormat="1" ht="12" customHeight="1" x14ac:dyDescent="0.15">
      <c r="A14" s="17"/>
      <c r="B14" s="17"/>
      <c r="C14" s="63" t="s">
        <v>22</v>
      </c>
      <c r="D14" s="63"/>
      <c r="E14" s="13">
        <v>4</v>
      </c>
      <c r="F14" s="14">
        <f>IF(ISERR(G14+H14),"-",G14+H14)</f>
        <v>39963.313999999998</v>
      </c>
      <c r="G14" s="15">
        <f>SUBTOTAL(9,G15:G21)</f>
        <v>36058.614000000001</v>
      </c>
      <c r="H14" s="15">
        <f>SUBTOTAL(9,H15:H21)</f>
        <v>3904.7</v>
      </c>
      <c r="I14" s="14">
        <f>IF(ISERR(J14+K14),"-",J14+K14)</f>
        <v>18642.235000000001</v>
      </c>
      <c r="J14" s="15">
        <f>SUBTOTAL(9,J15:J21)</f>
        <v>16293.934999999999</v>
      </c>
      <c r="K14" s="15">
        <f>SUBTOTAL(9,K15:K21)</f>
        <v>2348.3000000000002</v>
      </c>
      <c r="L14" s="14">
        <f>IF(ISERR(M14+N14),"-",M14+N14)</f>
        <v>17423.976000000002</v>
      </c>
      <c r="M14" s="15">
        <f>SUBTOTAL(9,M15:M21)</f>
        <v>14726.376000000002</v>
      </c>
      <c r="N14" s="15">
        <f>SUBTOTAL(9,N15:N21)</f>
        <v>2697.6</v>
      </c>
      <c r="O14" s="14">
        <f>IF(ISERR(P14+Q14),"-",P14+Q14)</f>
        <v>41181.572999999997</v>
      </c>
      <c r="P14" s="14">
        <f t="shared" si="0"/>
        <v>37626.172999999995</v>
      </c>
      <c r="Q14" s="14">
        <f t="shared" si="0"/>
        <v>3555.4</v>
      </c>
      <c r="R14" s="16">
        <v>126.40517358285869</v>
      </c>
      <c r="S14" s="16">
        <v>103.96787397816098</v>
      </c>
      <c r="T14" s="16">
        <v>128.79303518373732</v>
      </c>
      <c r="U14" s="16">
        <f>IF(ISERR(O14/F14*100),"-",O14/F14*100)</f>
        <v>103.04844337984582</v>
      </c>
      <c r="V14" s="16"/>
    </row>
    <row r="15" spans="1:22" s="8" customFormat="1" ht="12" customHeight="1" x14ac:dyDescent="0.15">
      <c r="A15" s="17"/>
      <c r="B15" s="17"/>
      <c r="C15" s="17"/>
      <c r="D15" s="17" t="s">
        <v>23</v>
      </c>
      <c r="E15" s="13">
        <v>5</v>
      </c>
      <c r="F15" s="14">
        <f>IF(ISERR(G15+H15),"-",G15+H15)</f>
        <v>5206.7690000000002</v>
      </c>
      <c r="G15" s="15">
        <v>5146.7690000000002</v>
      </c>
      <c r="H15" s="15">
        <v>60</v>
      </c>
      <c r="I15" s="14">
        <f>IF(ISERR(J15+K15),"-",J15+K15)</f>
        <v>1239.81</v>
      </c>
      <c r="J15" s="15">
        <v>1166.81</v>
      </c>
      <c r="K15" s="15">
        <v>73</v>
      </c>
      <c r="L15" s="14">
        <f>IF(ISERR(M15+N15),"-",M15+N15)</f>
        <v>1927.0650000000001</v>
      </c>
      <c r="M15" s="14">
        <v>1844.0650000000001</v>
      </c>
      <c r="N15" s="14">
        <v>83</v>
      </c>
      <c r="O15" s="14">
        <f>IF(ISERR(P15+Q15),"-",P15+Q15)</f>
        <v>4519.5139999999992</v>
      </c>
      <c r="P15" s="14">
        <f t="shared" si="0"/>
        <v>4469.5139999999992</v>
      </c>
      <c r="Q15" s="14">
        <f t="shared" si="0"/>
        <v>50</v>
      </c>
      <c r="R15" s="16">
        <v>103.48998330550918</v>
      </c>
      <c r="S15" s="16">
        <v>92.558357348703169</v>
      </c>
      <c r="T15" s="16">
        <v>66.210284207442115</v>
      </c>
      <c r="U15" s="16">
        <f>IF(ISERR(O15/F15*100),"-",O15/F15*100)</f>
        <v>86.800739575733033</v>
      </c>
      <c r="V15" s="16"/>
    </row>
    <row r="16" spans="1:22" s="8" customFormat="1" ht="12" customHeight="1" x14ac:dyDescent="0.15">
      <c r="A16" s="17"/>
      <c r="B16" s="17"/>
      <c r="C16" s="17"/>
      <c r="D16" s="17" t="s">
        <v>24</v>
      </c>
      <c r="E16" s="13">
        <v>6</v>
      </c>
      <c r="F16" s="14">
        <f>IF(ISERR(G16+H16),"-",G16+H16)</f>
        <v>8406.85</v>
      </c>
      <c r="G16" s="15">
        <v>8031.85</v>
      </c>
      <c r="H16" s="15">
        <v>375</v>
      </c>
      <c r="I16" s="14">
        <f>IF(ISERR(J16+K16),"-",J16+K16)</f>
        <v>5285.74</v>
      </c>
      <c r="J16" s="15">
        <v>4964.54</v>
      </c>
      <c r="K16" s="15">
        <v>321.2</v>
      </c>
      <c r="L16" s="14">
        <f>IF(ISERR(M16+N16),"-",M16+N16)</f>
        <v>4828.7049999999999</v>
      </c>
      <c r="M16" s="14">
        <v>4490.7049999999999</v>
      </c>
      <c r="N16" s="14">
        <v>338</v>
      </c>
      <c r="O16" s="14">
        <f>IF(ISERR(P16+Q16),"-",P16+Q16)</f>
        <v>8863.8850000000002</v>
      </c>
      <c r="P16" s="14">
        <f t="shared" si="0"/>
        <v>8505.6849999999995</v>
      </c>
      <c r="Q16" s="14">
        <f t="shared" si="0"/>
        <v>358.20000000000005</v>
      </c>
      <c r="R16" s="16">
        <v>136.47663310095533</v>
      </c>
      <c r="S16" s="16">
        <v>114.26183151916706</v>
      </c>
      <c r="T16" s="16">
        <v>129.98804810089456</v>
      </c>
      <c r="U16" s="16">
        <f>IF(ISERR(O16/F16*100),"-",O16/F16*100)</f>
        <v>105.43645955381623</v>
      </c>
      <c r="V16" s="16"/>
    </row>
    <row r="17" spans="1:22" s="8" customFormat="1" ht="12" customHeight="1" x14ac:dyDescent="0.15">
      <c r="A17" s="17"/>
      <c r="B17" s="17"/>
      <c r="C17" s="17"/>
      <c r="D17" s="17" t="s">
        <v>25</v>
      </c>
      <c r="E17" s="13">
        <v>7</v>
      </c>
      <c r="F17" s="14">
        <f>IF(ISERR(G17+H17),"-",G17+H17)</f>
        <v>15740.164999999999</v>
      </c>
      <c r="G17" s="15">
        <v>15543.365</v>
      </c>
      <c r="H17" s="15">
        <v>196.8</v>
      </c>
      <c r="I17" s="14">
        <f>IF(ISERR(J17+K17),"-",J17+K17)</f>
        <v>7882.0099999999993</v>
      </c>
      <c r="J17" s="15">
        <v>7558.61</v>
      </c>
      <c r="K17" s="15">
        <v>323.39999999999998</v>
      </c>
      <c r="L17" s="14">
        <f>IF(ISERR(M17+N17),"-",M17+N17)</f>
        <v>6436.6349999999993</v>
      </c>
      <c r="M17" s="14">
        <v>6162.2349999999997</v>
      </c>
      <c r="N17" s="14">
        <v>274.39999999999998</v>
      </c>
      <c r="O17" s="14">
        <f>IF(ISERR(P17+Q17),"-",P17+Q17)</f>
        <v>17185.539999999997</v>
      </c>
      <c r="P17" s="14">
        <f t="shared" si="0"/>
        <v>16939.739999999998</v>
      </c>
      <c r="Q17" s="14">
        <f t="shared" si="0"/>
        <v>245.80000000000007</v>
      </c>
      <c r="R17" s="16">
        <v>128.68587755102041</v>
      </c>
      <c r="S17" s="16">
        <v>94.213041569086656</v>
      </c>
      <c r="T17" s="16">
        <v>189.05984598459847</v>
      </c>
      <c r="U17" s="16">
        <f>IF(ISERR(O17/F17*100),"-",O17/F17*100)</f>
        <v>109.18271822436422</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2155.5</v>
      </c>
      <c r="G19" s="15">
        <v>2064.5</v>
      </c>
      <c r="H19" s="15">
        <v>91</v>
      </c>
      <c r="I19" s="14">
        <f>IF(ISERR(J19+K19),"-",J19+K19)</f>
        <v>1552.9749999999999</v>
      </c>
      <c r="J19" s="15">
        <v>1384.9749999999999</v>
      </c>
      <c r="K19" s="15">
        <v>168</v>
      </c>
      <c r="L19" s="14">
        <f>IF(ISERR(M19+N19),"-",M19+N19)</f>
        <v>899.20100000000002</v>
      </c>
      <c r="M19" s="14">
        <v>776.20100000000002</v>
      </c>
      <c r="N19" s="14">
        <v>123</v>
      </c>
      <c r="O19" s="14">
        <f>IF(ISERR(P19+Q19),"-",P19+Q19)</f>
        <v>2809.2739999999999</v>
      </c>
      <c r="P19" s="14">
        <f t="shared" ref="P19:Q23" si="1">IF(ISERR(G19+J19-M19),"-",G19+J19-M19)</f>
        <v>2673.2739999999999</v>
      </c>
      <c r="Q19" s="14">
        <f t="shared" si="1"/>
        <v>136</v>
      </c>
      <c r="R19" s="16">
        <v>109.90622788393489</v>
      </c>
      <c r="S19" s="16">
        <v>105.29285714285714</v>
      </c>
      <c r="T19" s="16">
        <v>111.52338229456132</v>
      </c>
      <c r="U19" s="16">
        <f>IF(ISERR(O19/F19*100),"-",O19/F19*100)</f>
        <v>130.33050336348876</v>
      </c>
      <c r="V19" s="16"/>
    </row>
    <row r="20" spans="1:22" s="8" customFormat="1" ht="12" customHeight="1" x14ac:dyDescent="0.15">
      <c r="A20" s="17"/>
      <c r="B20" s="17"/>
      <c r="C20" s="17"/>
      <c r="D20" s="17" t="s">
        <v>27</v>
      </c>
      <c r="E20" s="13">
        <v>9</v>
      </c>
      <c r="F20" s="14">
        <f>IF(ISERR(G20+H20),"-",G20+H20)</f>
        <v>2827.35</v>
      </c>
      <c r="G20" s="15">
        <v>2801.35</v>
      </c>
      <c r="H20" s="15">
        <v>26</v>
      </c>
      <c r="I20" s="14">
        <f>IF(ISERR(J20+K20),"-",J20+K20)</f>
        <v>551</v>
      </c>
      <c r="J20" s="15">
        <v>509</v>
      </c>
      <c r="K20" s="15">
        <v>42</v>
      </c>
      <c r="L20" s="14">
        <f>IF(ISERR(M20+N20),"-",M20+N20)</f>
        <v>702.27</v>
      </c>
      <c r="M20" s="14">
        <v>663.27</v>
      </c>
      <c r="N20" s="14">
        <v>39</v>
      </c>
      <c r="O20" s="14">
        <f>IF(ISERR(P20+Q20),"-",P20+Q20)</f>
        <v>2676.08</v>
      </c>
      <c r="P20" s="14">
        <f t="shared" si="1"/>
        <v>2647.08</v>
      </c>
      <c r="Q20" s="14">
        <f t="shared" si="1"/>
        <v>29</v>
      </c>
      <c r="R20" s="16">
        <v>174.36708860759492</v>
      </c>
      <c r="S20" s="16">
        <v>131.26542056074766</v>
      </c>
      <c r="T20" s="16">
        <v>124.64275733581742</v>
      </c>
      <c r="U20" s="16">
        <f>IF(ISERR(O20/F20*100),"-",O20/F20*100)</f>
        <v>94.649760376324124</v>
      </c>
      <c r="V20" s="16"/>
    </row>
    <row r="21" spans="1:22" s="8" customFormat="1" ht="12" customHeight="1" x14ac:dyDescent="0.15">
      <c r="A21" s="17"/>
      <c r="B21" s="17"/>
      <c r="C21" s="17"/>
      <c r="D21" s="17" t="s">
        <v>28</v>
      </c>
      <c r="E21" s="13">
        <v>10</v>
      </c>
      <c r="F21" s="14">
        <f>IF(ISERR(G21+H21),"-",G21+H21)</f>
        <v>5626.68</v>
      </c>
      <c r="G21" s="15">
        <v>2470.7800000000002</v>
      </c>
      <c r="H21" s="15">
        <v>3155.9</v>
      </c>
      <c r="I21" s="14">
        <f>IF(ISERR(J21+K21),"-",J21+K21)</f>
        <v>2130.6999999999998</v>
      </c>
      <c r="J21" s="15">
        <v>710</v>
      </c>
      <c r="K21" s="15">
        <v>1420.7</v>
      </c>
      <c r="L21" s="14">
        <f>IF(ISERR(M21+N21),"-",M21+N21)</f>
        <v>2630.1</v>
      </c>
      <c r="M21" s="14">
        <v>789.9</v>
      </c>
      <c r="N21" s="14">
        <v>1840.2</v>
      </c>
      <c r="O21" s="14">
        <f>IF(ISERR(P21+Q21),"-",P21+Q21)</f>
        <v>5127.2800000000007</v>
      </c>
      <c r="P21" s="14">
        <f t="shared" si="1"/>
        <v>2390.88</v>
      </c>
      <c r="Q21" s="14">
        <f t="shared" si="1"/>
        <v>2736.4000000000005</v>
      </c>
      <c r="R21" s="16">
        <v>116.87877125617113</v>
      </c>
      <c r="S21" s="16">
        <v>117.94170403587444</v>
      </c>
      <c r="T21" s="16">
        <v>112.09619588981199</v>
      </c>
      <c r="U21" s="16">
        <f>IF(ISERR(O21/F21*100),"-",O21/F21*100)</f>
        <v>91.124428615098068</v>
      </c>
      <c r="V21" s="16"/>
    </row>
    <row r="22" spans="1:22" s="8" customFormat="1" ht="12" customHeight="1" x14ac:dyDescent="0.15">
      <c r="A22" s="17"/>
      <c r="B22" s="17"/>
      <c r="C22" s="63" t="s">
        <v>29</v>
      </c>
      <c r="D22" s="63"/>
      <c r="E22" s="13">
        <v>11</v>
      </c>
      <c r="F22" s="14">
        <f>IF(ISERR(G22+H22),"-",G22+H22)</f>
        <v>2013.21</v>
      </c>
      <c r="G22" s="15">
        <v>1862.41</v>
      </c>
      <c r="H22" s="15">
        <v>150.80000000000001</v>
      </c>
      <c r="I22" s="14">
        <f>IF(ISERR(J22+K22),"-",J22+K22)</f>
        <v>934.99</v>
      </c>
      <c r="J22" s="15">
        <v>833.99</v>
      </c>
      <c r="K22" s="15">
        <v>101</v>
      </c>
      <c r="L22" s="14">
        <f>IF(ISERR(M22+N22),"-",M22+N22)</f>
        <v>921.75</v>
      </c>
      <c r="M22" s="14">
        <v>815.75</v>
      </c>
      <c r="N22" s="14">
        <v>106</v>
      </c>
      <c r="O22" s="14">
        <f>IF(ISERR(P22+Q22),"-",P22+Q22)</f>
        <v>2026.45</v>
      </c>
      <c r="P22" s="14">
        <f t="shared" si="1"/>
        <v>1880.65</v>
      </c>
      <c r="Q22" s="14">
        <f t="shared" si="1"/>
        <v>145.80000000000001</v>
      </c>
      <c r="R22" s="16">
        <v>100.86192017259978</v>
      </c>
      <c r="S22" s="16">
        <v>86.95754716981132</v>
      </c>
      <c r="T22" s="16">
        <v>114.23055242390078</v>
      </c>
      <c r="U22" s="16">
        <f>IF(ISERR(O22/F22*100),"-",O22/F22*100)</f>
        <v>100.65765618092499</v>
      </c>
      <c r="V22" s="16"/>
    </row>
    <row r="23" spans="1:22" s="8" customFormat="1" ht="12" customHeight="1" x14ac:dyDescent="0.15">
      <c r="A23" s="17"/>
      <c r="B23" s="17"/>
      <c r="C23" s="63" t="s">
        <v>30</v>
      </c>
      <c r="D23" s="63"/>
      <c r="E23" s="13">
        <v>12</v>
      </c>
      <c r="F23" s="14">
        <f>IF(ISERR(G23+H23),"-",G23+H23)</f>
        <v>24665.458000000002</v>
      </c>
      <c r="G23" s="15">
        <v>24401.258000000002</v>
      </c>
      <c r="H23" s="15">
        <v>264.2</v>
      </c>
      <c r="I23" s="14">
        <f>IF(ISERR(J23+K23),"-",J23+K23)</f>
        <v>12117.287</v>
      </c>
      <c r="J23" s="15">
        <v>11941.287</v>
      </c>
      <c r="K23" s="15">
        <v>176</v>
      </c>
      <c r="L23" s="14">
        <f>IF(ISERR(M23+N23),"-",M23+N23)</f>
        <v>12151.706</v>
      </c>
      <c r="M23" s="14">
        <v>11936.706</v>
      </c>
      <c r="N23" s="14">
        <v>215</v>
      </c>
      <c r="O23" s="14">
        <f>IF(ISERR(P23+Q23),"-",P23+Q23)</f>
        <v>24631.039000000001</v>
      </c>
      <c r="P23" s="14">
        <f t="shared" si="1"/>
        <v>24405.839</v>
      </c>
      <c r="Q23" s="14">
        <f t="shared" si="1"/>
        <v>225.2</v>
      </c>
      <c r="R23" s="16">
        <v>82.206831750339205</v>
      </c>
      <c r="S23" s="16">
        <v>103.66580788261389</v>
      </c>
      <c r="T23" s="16">
        <v>84.306677847754656</v>
      </c>
      <c r="U23" s="16">
        <f>IF(ISERR(O23/F23*100),"-",O23/F23*100)</f>
        <v>99.860456675890632</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3" t="s">
        <v>31</v>
      </c>
      <c r="D25" s="63"/>
      <c r="E25" s="13">
        <v>13</v>
      </c>
      <c r="F25" s="14">
        <f>IF(ISERR(G25+H25),"-",G25+H25)</f>
        <v>67547.59</v>
      </c>
      <c r="G25" s="15">
        <v>25670.15</v>
      </c>
      <c r="H25" s="15">
        <v>41877.440000000002</v>
      </c>
      <c r="I25" s="14">
        <f>IF(ISERR(J25+K25),"-",J25+K25)</f>
        <v>25675.432000000001</v>
      </c>
      <c r="J25" s="15">
        <v>2984.07</v>
      </c>
      <c r="K25" s="15">
        <v>22691.362000000001</v>
      </c>
      <c r="L25" s="14">
        <f>IF(ISERR(M25+N25),"-",M25+N25)</f>
        <v>14588.116</v>
      </c>
      <c r="M25" s="14">
        <v>4347.17</v>
      </c>
      <c r="N25" s="14">
        <v>10240.946</v>
      </c>
      <c r="O25" s="14">
        <f>IF(ISERR(P25+Q25),"-",P25+Q25)</f>
        <v>78634.906000000003</v>
      </c>
      <c r="P25" s="14">
        <f t="shared" ref="P25:Q29" si="2">IF(ISERR(G25+J25-M25),"-",G25+J25-M25)</f>
        <v>24307.050000000003</v>
      </c>
      <c r="Q25" s="14">
        <f t="shared" si="2"/>
        <v>54327.856</v>
      </c>
      <c r="R25" s="16">
        <v>93.644437960463932</v>
      </c>
      <c r="S25" s="16">
        <v>83.113696444849595</v>
      </c>
      <c r="T25" s="16">
        <v>105.35928987740337</v>
      </c>
      <c r="U25" s="16">
        <f>IF(ISERR(O25/F25*100),"-",O25/F25*100)</f>
        <v>116.41408079844153</v>
      </c>
      <c r="V25" s="16"/>
    </row>
    <row r="26" spans="1:22" s="8" customFormat="1" ht="12" customHeight="1" x14ac:dyDescent="0.15">
      <c r="A26" s="17"/>
      <c r="B26" s="17"/>
      <c r="C26" s="63" t="s">
        <v>32</v>
      </c>
      <c r="D26" s="63"/>
      <c r="E26" s="13">
        <v>14</v>
      </c>
      <c r="F26" s="14">
        <f>IF(ISERR(G26+H26),"-",G26+H26)</f>
        <v>15990.345000000001</v>
      </c>
      <c r="G26" s="15">
        <v>1657.7449999999999</v>
      </c>
      <c r="H26" s="15">
        <v>14332.6</v>
      </c>
      <c r="I26" s="14">
        <f>IF(ISERR(J26+K26),"-",J26+K26)</f>
        <v>5512.61</v>
      </c>
      <c r="J26" s="15">
        <v>276.61</v>
      </c>
      <c r="K26" s="15">
        <v>5236</v>
      </c>
      <c r="L26" s="14">
        <f>IF(ISERR(M26+N26),"-",M26+N26)</f>
        <v>4629.7700000000004</v>
      </c>
      <c r="M26" s="14">
        <v>484.27</v>
      </c>
      <c r="N26" s="14">
        <v>4145.5</v>
      </c>
      <c r="O26" s="14">
        <f>IF(ISERR(P26+Q26),"-",P26+Q26)</f>
        <v>16873.184999999998</v>
      </c>
      <c r="P26" s="14">
        <f t="shared" si="2"/>
        <v>1450.085</v>
      </c>
      <c r="Q26" s="14">
        <f t="shared" si="2"/>
        <v>15423.099999999999</v>
      </c>
      <c r="R26" s="16">
        <v>116.99087436332768</v>
      </c>
      <c r="S26" s="16">
        <v>154.8936099029776</v>
      </c>
      <c r="T26" s="16">
        <v>119.32945544554454</v>
      </c>
      <c r="U26" s="16">
        <f>IF(ISERR(O26/F26*100),"-",O26/F26*100)</f>
        <v>105.52108162769468</v>
      </c>
      <c r="V26" s="16"/>
    </row>
    <row r="27" spans="1:22" s="8" customFormat="1" ht="12" customHeight="1" x14ac:dyDescent="0.15">
      <c r="A27" s="17"/>
      <c r="B27" s="17"/>
      <c r="C27" s="63" t="s">
        <v>33</v>
      </c>
      <c r="D27" s="63"/>
      <c r="E27" s="13">
        <v>15</v>
      </c>
      <c r="F27" s="14">
        <f>IF(ISERR(G27+H27),"-",G27+H27)</f>
        <v>7820.91</v>
      </c>
      <c r="G27" s="15">
        <v>5942.91</v>
      </c>
      <c r="H27" s="15">
        <v>1878</v>
      </c>
      <c r="I27" s="14">
        <f>IF(ISERR(J27+K27),"-",J27+K27)</f>
        <v>1443.35</v>
      </c>
      <c r="J27" s="15">
        <v>628.35</v>
      </c>
      <c r="K27" s="15">
        <v>815</v>
      </c>
      <c r="L27" s="14">
        <f>IF(ISERR(M27+N27),"-",M27+N27)</f>
        <v>1800.28</v>
      </c>
      <c r="M27" s="14">
        <v>1242.28</v>
      </c>
      <c r="N27" s="14">
        <v>558</v>
      </c>
      <c r="O27" s="14">
        <f>IF(ISERR(P27+Q27),"-",P27+Q27)</f>
        <v>7463.9800000000005</v>
      </c>
      <c r="P27" s="14">
        <f t="shared" si="2"/>
        <v>5328.9800000000005</v>
      </c>
      <c r="Q27" s="14">
        <f t="shared" si="2"/>
        <v>2135</v>
      </c>
      <c r="R27" s="16">
        <v>107.5521609538003</v>
      </c>
      <c r="S27" s="16">
        <v>76.672913117546855</v>
      </c>
      <c r="T27" s="16">
        <v>107.8142423804709</v>
      </c>
      <c r="U27" s="16">
        <f>IF(ISERR(O27/F27*100),"-",O27/F27*100)</f>
        <v>95.436208829918783</v>
      </c>
      <c r="V27" s="16"/>
    </row>
    <row r="28" spans="1:22" s="8" customFormat="1" ht="12" customHeight="1" x14ac:dyDescent="0.15">
      <c r="A28" s="17"/>
      <c r="B28" s="17"/>
      <c r="C28" s="63" t="s">
        <v>34</v>
      </c>
      <c r="D28" s="63"/>
      <c r="E28" s="13">
        <v>16</v>
      </c>
      <c r="F28" s="14">
        <f>IF(ISERR(G28+H28),"-",G28+H28)</f>
        <v>22401.292999999998</v>
      </c>
      <c r="G28" s="15">
        <f>SUBTOTAL(9,G29:G31)</f>
        <v>21229.692999999999</v>
      </c>
      <c r="H28" s="15">
        <f>SUBTOTAL(9,H29:H31)</f>
        <v>1171.5999999999999</v>
      </c>
      <c r="I28" s="14">
        <f>IF(ISERR(J28+K28),"-",J28+K28)</f>
        <v>7469.82</v>
      </c>
      <c r="J28" s="15">
        <f>SUBTOTAL(9,J29:J31)</f>
        <v>7108.8099999999995</v>
      </c>
      <c r="K28" s="15">
        <f>SUBTOTAL(9,K29:K31)</f>
        <v>361.01</v>
      </c>
      <c r="L28" s="14">
        <f>IF(ISERR(M28+N28),"-",M28+N28)</f>
        <v>9619.64</v>
      </c>
      <c r="M28" s="15">
        <f>SUBTOTAL(9,M29:M31)</f>
        <v>8934.42</v>
      </c>
      <c r="N28" s="15">
        <f>SUBTOTAL(9,N29:N31)</f>
        <v>685.22</v>
      </c>
      <c r="O28" s="14">
        <f>IF(ISERR(P28+Q28),"-",P28+Q28)</f>
        <v>20251.472999999998</v>
      </c>
      <c r="P28" s="14">
        <f t="shared" si="2"/>
        <v>19404.082999999999</v>
      </c>
      <c r="Q28" s="14">
        <f t="shared" si="2"/>
        <v>847.38999999999987</v>
      </c>
      <c r="R28" s="16">
        <v>135.49464901142753</v>
      </c>
      <c r="S28" s="16">
        <v>100.63437598075113</v>
      </c>
      <c r="T28" s="16">
        <v>84.2898235245151</v>
      </c>
      <c r="U28" s="16">
        <f>IF(ISERR(O28/F28*100),"-",O28/F28*100)</f>
        <v>90.403143247133102</v>
      </c>
      <c r="V28" s="16"/>
    </row>
    <row r="29" spans="1:22" s="8" customFormat="1" ht="12" customHeight="1" x14ac:dyDescent="0.15">
      <c r="A29" s="17"/>
      <c r="B29" s="17"/>
      <c r="C29" s="17"/>
      <c r="D29" s="17" t="s">
        <v>35</v>
      </c>
      <c r="E29" s="13">
        <v>17</v>
      </c>
      <c r="F29" s="14">
        <f>IF(ISERR(G29+H29),"-",G29+H29)</f>
        <v>17342.8</v>
      </c>
      <c r="G29" s="15">
        <v>16835.8</v>
      </c>
      <c r="H29" s="15">
        <v>507</v>
      </c>
      <c r="I29" s="14">
        <f>IF(ISERR(J29+K29),"-",J29+K29)</f>
        <v>5296.41</v>
      </c>
      <c r="J29" s="15">
        <v>5043.3999999999996</v>
      </c>
      <c r="K29" s="15">
        <v>253.01</v>
      </c>
      <c r="L29" s="14">
        <f>IF(ISERR(M29+N29),"-",M29+N29)</f>
        <v>7308.82</v>
      </c>
      <c r="M29" s="14">
        <v>6946.5</v>
      </c>
      <c r="N29" s="14">
        <v>362.32</v>
      </c>
      <c r="O29" s="14">
        <f>IF(ISERR(P29+Q29),"-",P29+Q29)</f>
        <v>15330.389999999998</v>
      </c>
      <c r="P29" s="14">
        <f t="shared" si="2"/>
        <v>14932.699999999997</v>
      </c>
      <c r="Q29" s="14">
        <f t="shared" si="2"/>
        <v>397.69</v>
      </c>
      <c r="R29" s="16">
        <v>111.71503902130353</v>
      </c>
      <c r="S29" s="16">
        <v>102.9556275531765</v>
      </c>
      <c r="T29" s="16">
        <v>82.346188967073104</v>
      </c>
      <c r="U29" s="16">
        <f>IF(ISERR(O29/F29*100),"-",O29/F29*100)</f>
        <v>88.396279724150645</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5058.4930000000004</v>
      </c>
      <c r="G31" s="15">
        <v>4393.893</v>
      </c>
      <c r="H31" s="15">
        <v>664.6</v>
      </c>
      <c r="I31" s="14">
        <f>IF(ISERR(J31+K31),"-",J31+K31)</f>
        <v>2173.41</v>
      </c>
      <c r="J31" s="15">
        <v>2065.41</v>
      </c>
      <c r="K31" s="15">
        <v>108</v>
      </c>
      <c r="L31" s="14">
        <f>IF(ISERR(M31+N31),"-",M31+N31)</f>
        <v>2310.8200000000002</v>
      </c>
      <c r="M31" s="14">
        <v>1987.92</v>
      </c>
      <c r="N31" s="14">
        <v>322.89999999999998</v>
      </c>
      <c r="O31" s="14">
        <f>IF(ISERR(P31+Q31),"-",P31+Q31)</f>
        <v>4921.0829999999996</v>
      </c>
      <c r="P31" s="14">
        <f t="shared" ref="P31:Q35" si="3">IF(ISERR(G31+J31-M31),"-",G31+J31-M31)</f>
        <v>4471.3829999999998</v>
      </c>
      <c r="Q31" s="14">
        <f t="shared" si="3"/>
        <v>449.70000000000005</v>
      </c>
      <c r="R31" s="16">
        <v>281.52979274611397</v>
      </c>
      <c r="S31" s="16">
        <v>93.935772357723593</v>
      </c>
      <c r="T31" s="16">
        <v>90.979534109816981</v>
      </c>
      <c r="U31" s="16">
        <f>IF(ISERR(O31/F31*100),"-",O31/F31*100)</f>
        <v>97.283578330542298</v>
      </c>
      <c r="V31" s="16"/>
    </row>
    <row r="32" spans="1:22" s="8" customFormat="1" ht="12" customHeight="1" x14ac:dyDescent="0.15">
      <c r="A32" s="17"/>
      <c r="B32" s="17"/>
      <c r="C32" s="63" t="s">
        <v>37</v>
      </c>
      <c r="D32" s="63"/>
      <c r="E32" s="13">
        <v>19</v>
      </c>
      <c r="F32" s="14">
        <f>IF(ISERR(G32+H32),"-",G32+H32)</f>
        <v>20205.216</v>
      </c>
      <c r="G32" s="15">
        <v>17308.815999999999</v>
      </c>
      <c r="H32" s="15">
        <v>2896.4</v>
      </c>
      <c r="I32" s="14">
        <f>IF(ISERR(J32+K32),"-",J32+K32)</f>
        <v>4580.68</v>
      </c>
      <c r="J32" s="15">
        <v>3880.88</v>
      </c>
      <c r="K32" s="15">
        <v>699.8</v>
      </c>
      <c r="L32" s="14">
        <f>IF(ISERR(M32+N32),"-",M32+N32)</f>
        <v>4272.6100000000006</v>
      </c>
      <c r="M32" s="14">
        <v>3659.9</v>
      </c>
      <c r="N32" s="14">
        <v>612.71</v>
      </c>
      <c r="O32" s="14">
        <f>IF(ISERR(P32+Q32),"-",P32+Q32)</f>
        <v>20513.286</v>
      </c>
      <c r="P32" s="14">
        <f t="shared" si="3"/>
        <v>17529.795999999998</v>
      </c>
      <c r="Q32" s="14">
        <f t="shared" si="3"/>
        <v>2983.49</v>
      </c>
      <c r="R32" s="16">
        <v>134.68626874448691</v>
      </c>
      <c r="S32" s="16">
        <v>105.65306627101877</v>
      </c>
      <c r="T32" s="16">
        <v>91.125609701923509</v>
      </c>
      <c r="U32" s="16">
        <f>IF(ISERR(O32/F32*100),"-",O32/F32*100)</f>
        <v>101.52470530381859</v>
      </c>
      <c r="V32" s="16"/>
    </row>
    <row r="33" spans="1:22" s="8" customFormat="1" ht="12" customHeight="1" x14ac:dyDescent="0.15">
      <c r="A33" s="17"/>
      <c r="B33" s="17"/>
      <c r="C33" s="63" t="s">
        <v>38</v>
      </c>
      <c r="D33" s="63"/>
      <c r="E33" s="13">
        <v>20</v>
      </c>
      <c r="F33" s="14">
        <f>IF(ISERR(G33+H33),"-",G33+H33)</f>
        <v>81746.687999999995</v>
      </c>
      <c r="G33" s="15">
        <v>67313.687999999995</v>
      </c>
      <c r="H33" s="15">
        <v>14433</v>
      </c>
      <c r="I33" s="14">
        <f>IF(ISERR(J33+K33),"-",J33+K33)</f>
        <v>50145.8</v>
      </c>
      <c r="J33" s="15">
        <v>43609.11</v>
      </c>
      <c r="K33" s="15">
        <v>6536.69</v>
      </c>
      <c r="L33" s="14">
        <f>IF(ISERR(M33+N33),"-",M33+N33)</f>
        <v>27321.690000000002</v>
      </c>
      <c r="M33" s="14">
        <v>23212.720000000001</v>
      </c>
      <c r="N33" s="14">
        <v>4108.97</v>
      </c>
      <c r="O33" s="14">
        <f>IF(ISERR(P33+Q33),"-",P33+Q33)</f>
        <v>104570.798</v>
      </c>
      <c r="P33" s="14">
        <f t="shared" si="3"/>
        <v>87710.077999999994</v>
      </c>
      <c r="Q33" s="14">
        <f t="shared" si="3"/>
        <v>16860.719999999998</v>
      </c>
      <c r="R33" s="16">
        <v>101.44810843617236</v>
      </c>
      <c r="S33" s="16">
        <v>78.024074021189705</v>
      </c>
      <c r="T33" s="16">
        <v>94.643627872457898</v>
      </c>
      <c r="U33" s="16">
        <f>IF(ISERR(O33/F33*100),"-",O33/F33*100)</f>
        <v>127.92053177738529</v>
      </c>
      <c r="V33" s="16"/>
    </row>
    <row r="34" spans="1:22" s="8" customFormat="1" ht="12" customHeight="1" x14ac:dyDescent="0.15">
      <c r="A34" s="17"/>
      <c r="B34" s="17"/>
      <c r="C34" s="63" t="s">
        <v>39</v>
      </c>
      <c r="D34" s="63"/>
      <c r="E34" s="13">
        <v>21</v>
      </c>
      <c r="F34" s="14">
        <f>IF(ISERR(G34+H34),"-",G34+H34)</f>
        <v>24726.210999999999</v>
      </c>
      <c r="G34" s="15">
        <v>21737.710999999999</v>
      </c>
      <c r="H34" s="15">
        <v>2988.5</v>
      </c>
      <c r="I34" s="14">
        <f>IF(ISERR(J34+K34),"-",J34+K34)</f>
        <v>1949.6399999999999</v>
      </c>
      <c r="J34" s="15">
        <v>1139.01</v>
      </c>
      <c r="K34" s="15">
        <v>810.63</v>
      </c>
      <c r="L34" s="14">
        <f>IF(ISERR(M34+N34),"-",M34+N34)</f>
        <v>2991.21</v>
      </c>
      <c r="M34" s="14">
        <v>2547.12</v>
      </c>
      <c r="N34" s="14">
        <v>444.09</v>
      </c>
      <c r="O34" s="14">
        <f>IF(ISERR(P34+Q34),"-",P34+Q34)</f>
        <v>23684.641</v>
      </c>
      <c r="P34" s="14">
        <f t="shared" si="3"/>
        <v>20329.600999999999</v>
      </c>
      <c r="Q34" s="14">
        <f t="shared" si="3"/>
        <v>3355.04</v>
      </c>
      <c r="R34" s="16">
        <v>75.979734996102877</v>
      </c>
      <c r="S34" s="16">
        <v>87.64166422502197</v>
      </c>
      <c r="T34" s="16">
        <v>112.29205860041722</v>
      </c>
      <c r="U34" s="16">
        <f>IF(ISERR(O34/F34*100),"-",O34/F34*100)</f>
        <v>95.787587511891729</v>
      </c>
      <c r="V34" s="16"/>
    </row>
    <row r="35" spans="1:22" s="8" customFormat="1" ht="12" customHeight="1" x14ac:dyDescent="0.15">
      <c r="A35" s="17"/>
      <c r="B35" s="17"/>
      <c r="C35" s="63" t="s">
        <v>40</v>
      </c>
      <c r="D35" s="63"/>
      <c r="E35" s="13">
        <v>22</v>
      </c>
      <c r="F35" s="14">
        <f>IF(ISERR(G35+H35),"-",G35+H35)</f>
        <v>10413.75</v>
      </c>
      <c r="G35" s="15">
        <v>2725.45</v>
      </c>
      <c r="H35" s="15">
        <v>7688.3</v>
      </c>
      <c r="I35" s="14">
        <f>IF(ISERR(J35+K35),"-",J35+K35)</f>
        <v>3755.3099999999995</v>
      </c>
      <c r="J35" s="15">
        <v>1337.34</v>
      </c>
      <c r="K35" s="15">
        <v>2417.9699999999998</v>
      </c>
      <c r="L35" s="14">
        <f>IF(ISERR(M35+N35),"-",M35+N35)</f>
        <v>2965.0699999999997</v>
      </c>
      <c r="M35" s="14">
        <v>1106.01</v>
      </c>
      <c r="N35" s="14">
        <v>1859.06</v>
      </c>
      <c r="O35" s="14">
        <f>IF(ISERR(P35+Q35),"-",P35+Q35)</f>
        <v>11203.990000000002</v>
      </c>
      <c r="P35" s="14">
        <f t="shared" si="3"/>
        <v>2956.7799999999997</v>
      </c>
      <c r="Q35" s="14">
        <f t="shared" si="3"/>
        <v>8247.2100000000009</v>
      </c>
      <c r="R35" s="16">
        <v>116.62453416149069</v>
      </c>
      <c r="S35" s="16">
        <v>86.41999417079569</v>
      </c>
      <c r="T35" s="16">
        <v>94.724298275278997</v>
      </c>
      <c r="U35" s="16">
        <f>IF(ISERR(O35/F35*100),"-",O35/F35*100)</f>
        <v>107.58842876005284</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3" t="s">
        <v>41</v>
      </c>
      <c r="D37" s="63"/>
      <c r="E37" s="13">
        <v>23</v>
      </c>
      <c r="F37" s="14">
        <f>IF(ISERR(G37+H37),"-",G37+H37)</f>
        <v>7226.902</v>
      </c>
      <c r="G37" s="15">
        <v>2350.8020000000001</v>
      </c>
      <c r="H37" s="15">
        <v>4876.1000000000004</v>
      </c>
      <c r="I37" s="14">
        <f>IF(ISERR(J37+K37),"-",J37+K37)</f>
        <v>1103.81</v>
      </c>
      <c r="J37" s="15">
        <v>432.26</v>
      </c>
      <c r="K37" s="15">
        <v>671.55</v>
      </c>
      <c r="L37" s="14">
        <f>IF(ISERR(M37+N37),"-",M37+N37)</f>
        <v>1875.47</v>
      </c>
      <c r="M37" s="14">
        <v>899.82</v>
      </c>
      <c r="N37" s="14">
        <v>975.65</v>
      </c>
      <c r="O37" s="14">
        <f>IF(ISERR(P37+Q37),"-",P37+Q37)</f>
        <v>6455.2420000000002</v>
      </c>
      <c r="P37" s="14">
        <f t="shared" ref="P37:Q41" si="4">IF(ISERR(G37+J37-M37),"-",G37+J37-M37)</f>
        <v>1883.2419999999997</v>
      </c>
      <c r="Q37" s="14">
        <f t="shared" si="4"/>
        <v>4572.0000000000009</v>
      </c>
      <c r="R37" s="16">
        <v>42.29157088122605</v>
      </c>
      <c r="S37" s="16">
        <v>76.393890020366598</v>
      </c>
      <c r="T37" s="16">
        <v>94.582300366300359</v>
      </c>
      <c r="U37" s="16">
        <f>IF(ISERR(O37/F37*100),"-",O37/F37*100)</f>
        <v>89.322395682133219</v>
      </c>
      <c r="V37" s="16"/>
    </row>
    <row r="38" spans="1:22" s="8" customFormat="1" ht="12" customHeight="1" x14ac:dyDescent="0.15">
      <c r="A38" s="17"/>
      <c r="B38" s="17"/>
      <c r="C38" s="63" t="s">
        <v>42</v>
      </c>
      <c r="D38" s="63"/>
      <c r="E38" s="13">
        <v>24</v>
      </c>
      <c r="F38" s="14">
        <f>IF(ISERR(G38+H38),"-",G38+H38)</f>
        <v>4756.3540000000003</v>
      </c>
      <c r="G38" s="15">
        <v>3500.9540000000002</v>
      </c>
      <c r="H38" s="15">
        <v>1255.4000000000001</v>
      </c>
      <c r="I38" s="14">
        <f>IF(ISERR(J38+K38),"-",J38+K38)</f>
        <v>558.95000000000005</v>
      </c>
      <c r="J38" s="15">
        <v>362.65</v>
      </c>
      <c r="K38" s="15">
        <v>196.3</v>
      </c>
      <c r="L38" s="14">
        <f>IF(ISERR(M38+N38),"-",M38+N38)</f>
        <v>910.05</v>
      </c>
      <c r="M38" s="14">
        <v>614.65</v>
      </c>
      <c r="N38" s="14">
        <v>295.39999999999998</v>
      </c>
      <c r="O38" s="14">
        <f>IF(ISERR(P38+Q38),"-",P38+Q38)</f>
        <v>4405.2540000000008</v>
      </c>
      <c r="P38" s="14">
        <f t="shared" si="4"/>
        <v>3248.9540000000002</v>
      </c>
      <c r="Q38" s="14">
        <f t="shared" si="4"/>
        <v>1156.3000000000002</v>
      </c>
      <c r="R38" s="16">
        <v>82.930267062314556</v>
      </c>
      <c r="S38" s="16">
        <v>100.55801104972376</v>
      </c>
      <c r="T38" s="16">
        <v>143.77460835509137</v>
      </c>
      <c r="U38" s="16">
        <f>IF(ISERR(O38/F38*100),"-",O38/F38*100)</f>
        <v>92.618295442265236</v>
      </c>
      <c r="V38" s="16"/>
    </row>
    <row r="39" spans="1:22" s="8" customFormat="1" ht="12" customHeight="1" x14ac:dyDescent="0.15">
      <c r="A39" s="17"/>
      <c r="B39" s="17"/>
      <c r="C39" s="63" t="s">
        <v>43</v>
      </c>
      <c r="D39" s="63"/>
      <c r="E39" s="13">
        <v>25</v>
      </c>
      <c r="F39" s="14">
        <f>IF(ISERR(G39+H39),"-",G39+H39)</f>
        <v>4107.3710000000001</v>
      </c>
      <c r="G39" s="15">
        <v>1900.5709999999999</v>
      </c>
      <c r="H39" s="15">
        <v>2206.8000000000002</v>
      </c>
      <c r="I39" s="14">
        <f>IF(ISERR(J39+K39),"-",J39+K39)</f>
        <v>862.92000000000007</v>
      </c>
      <c r="J39" s="15">
        <v>356.12</v>
      </c>
      <c r="K39" s="15">
        <v>506.8</v>
      </c>
      <c r="L39" s="14">
        <f>IF(ISERR(M39+N39),"-",M39+N39)</f>
        <v>585.71</v>
      </c>
      <c r="M39" s="14">
        <v>218.01</v>
      </c>
      <c r="N39" s="14">
        <v>367.7</v>
      </c>
      <c r="O39" s="14">
        <f>IF(ISERR(P39+Q39),"-",P39+Q39)</f>
        <v>4384.5810000000001</v>
      </c>
      <c r="P39" s="14">
        <f t="shared" si="4"/>
        <v>2038.6809999999998</v>
      </c>
      <c r="Q39" s="14">
        <f t="shared" si="4"/>
        <v>2345.9000000000005</v>
      </c>
      <c r="R39" s="16">
        <v>124.69942196531792</v>
      </c>
      <c r="S39" s="16">
        <v>68.826086956521735</v>
      </c>
      <c r="T39" s="16">
        <v>87.832151442307705</v>
      </c>
      <c r="U39" s="16">
        <f>IF(ISERR(O39/F39*100),"-",O39/F39*100)</f>
        <v>106.74908597251138</v>
      </c>
      <c r="V39" s="16"/>
    </row>
    <row r="40" spans="1:22" s="8" customFormat="1" ht="12" customHeight="1" x14ac:dyDescent="0.15">
      <c r="A40" s="17"/>
      <c r="B40" s="17"/>
      <c r="C40" s="63" t="s">
        <v>44</v>
      </c>
      <c r="D40" s="63"/>
      <c r="E40" s="13">
        <v>26</v>
      </c>
      <c r="F40" s="14">
        <f>IF(ISERR(G40+H40),"-",G40+H40)</f>
        <v>141855.39499999999</v>
      </c>
      <c r="G40" s="15">
        <v>44989.025000000001</v>
      </c>
      <c r="H40" s="15">
        <v>96866.37</v>
      </c>
      <c r="I40" s="14">
        <f>IF(ISERR(J40+K40),"-",J40+K40)</f>
        <v>38189.067000000003</v>
      </c>
      <c r="J40" s="15">
        <v>8247.44</v>
      </c>
      <c r="K40" s="15">
        <v>29941.627</v>
      </c>
      <c r="L40" s="14">
        <f>IF(ISERR(M40+N40),"-",M40+N40)</f>
        <v>41285.653999999995</v>
      </c>
      <c r="M40" s="14">
        <v>10287.459999999999</v>
      </c>
      <c r="N40" s="14">
        <v>30998.194</v>
      </c>
      <c r="O40" s="14">
        <f>IF(ISERR(P40+Q40),"-",P40+Q40)</f>
        <v>138758.80800000002</v>
      </c>
      <c r="P40" s="14">
        <f t="shared" si="4"/>
        <v>42949.005000000005</v>
      </c>
      <c r="Q40" s="14">
        <f t="shared" si="4"/>
        <v>95809.803</v>
      </c>
      <c r="R40" s="16">
        <v>101.00790044435041</v>
      </c>
      <c r="S40" s="16">
        <v>94.750542767310037</v>
      </c>
      <c r="T40" s="16">
        <v>103.22549563690737</v>
      </c>
      <c r="U40" s="16">
        <f>IF(ISERR(O40/F40*100),"-",O40/F40*100)</f>
        <v>97.817081965758177</v>
      </c>
      <c r="V40" s="16"/>
    </row>
    <row r="41" spans="1:22" s="8" customFormat="1" ht="12" customHeight="1" x14ac:dyDescent="0.15">
      <c r="A41" s="17"/>
      <c r="B41" s="17"/>
      <c r="C41" s="63" t="s">
        <v>45</v>
      </c>
      <c r="D41" s="63"/>
      <c r="E41" s="13">
        <v>27</v>
      </c>
      <c r="F41" s="14">
        <f>IF(ISERR(G41+H41),"-",G41+H41)</f>
        <v>29208.618000000002</v>
      </c>
      <c r="G41" s="15">
        <v>10716.378000000001</v>
      </c>
      <c r="H41" s="15">
        <v>18492.240000000002</v>
      </c>
      <c r="I41" s="14">
        <f>IF(ISERR(J41+K41),"-",J41+K41)</f>
        <v>6230.8739999999998</v>
      </c>
      <c r="J41" s="15">
        <v>1335.11</v>
      </c>
      <c r="K41" s="15">
        <v>4895.7640000000001</v>
      </c>
      <c r="L41" s="14">
        <f>IF(ISERR(M41+N41),"-",M41+N41)</f>
        <v>7232.2479999999996</v>
      </c>
      <c r="M41" s="14">
        <v>2536.91</v>
      </c>
      <c r="N41" s="14">
        <v>4695.3379999999997</v>
      </c>
      <c r="O41" s="14">
        <f>IF(ISERR(P41+Q41),"-",P41+Q41)</f>
        <v>28207.244000000002</v>
      </c>
      <c r="P41" s="14">
        <f t="shared" si="4"/>
        <v>9514.5780000000013</v>
      </c>
      <c r="Q41" s="14">
        <f t="shared" si="4"/>
        <v>18692.666000000001</v>
      </c>
      <c r="R41" s="16">
        <v>107.52155306298533</v>
      </c>
      <c r="S41" s="16">
        <v>117.10246113989636</v>
      </c>
      <c r="T41" s="16">
        <v>101.37374303683737</v>
      </c>
      <c r="U41" s="16">
        <f>IF(ISERR(O41/F41*100),"-",O41/F41*100)</f>
        <v>96.571648819536762</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3" t="s">
        <v>46</v>
      </c>
      <c r="D43" s="63"/>
      <c r="E43" s="13">
        <v>28</v>
      </c>
      <c r="F43" s="14">
        <f>IF(ISERR(G43+H43),"-",G43+H43)</f>
        <v>58080.137999999999</v>
      </c>
      <c r="G43" s="15">
        <v>1575.5060000000001</v>
      </c>
      <c r="H43" s="15">
        <v>56504.631999999998</v>
      </c>
      <c r="I43" s="14">
        <f>IF(ISERR(J43+K43),"-",J43+K43)</f>
        <v>10806.757000000001</v>
      </c>
      <c r="J43" s="15">
        <v>323.54000000000002</v>
      </c>
      <c r="K43" s="15">
        <v>10483.217000000001</v>
      </c>
      <c r="L43" s="14">
        <f>IF(ISERR(M43+N43),"-",M43+N43)</f>
        <v>12355.297</v>
      </c>
      <c r="M43" s="14">
        <v>409.79</v>
      </c>
      <c r="N43" s="14">
        <v>11945.507</v>
      </c>
      <c r="O43" s="14">
        <f>IF(ISERR(P43+Q43),"-",P43+Q43)</f>
        <v>56531.598000000005</v>
      </c>
      <c r="P43" s="14">
        <f t="shared" ref="P43:Q47" si="5">IF(ISERR(G43+J43-M43),"-",G43+J43-M43)</f>
        <v>1489.2560000000001</v>
      </c>
      <c r="Q43" s="14">
        <f t="shared" si="5"/>
        <v>55042.342000000004</v>
      </c>
      <c r="R43" s="16">
        <v>79.678220157782192</v>
      </c>
      <c r="S43" s="16">
        <v>104.74141234316717</v>
      </c>
      <c r="T43" s="16">
        <v>86.58538520447236</v>
      </c>
      <c r="U43" s="16">
        <f>IF(ISERR(O43/F43*100),"-",O43/F43*100)</f>
        <v>97.333787326744996</v>
      </c>
      <c r="V43" s="16"/>
    </row>
    <row r="44" spans="1:22" s="8" customFormat="1" ht="12" customHeight="1" x14ac:dyDescent="0.15">
      <c r="A44" s="17"/>
      <c r="B44" s="17"/>
      <c r="C44" s="63" t="s">
        <v>47</v>
      </c>
      <c r="D44" s="63"/>
      <c r="E44" s="13">
        <v>29</v>
      </c>
      <c r="F44" s="14">
        <f>IF(ISERR(G44+H44),"-",G44+H44)</f>
        <v>41963.8</v>
      </c>
      <c r="G44" s="15">
        <f>SUBTOTAL(9,G45:G47)</f>
        <v>20626.830000000002</v>
      </c>
      <c r="H44" s="15">
        <f>SUBTOTAL(9,H45:H47)</f>
        <v>21336.97</v>
      </c>
      <c r="I44" s="14">
        <f>IF(ISERR(J44+K44),"-",J44+K44)</f>
        <v>7946.79</v>
      </c>
      <c r="J44" s="15">
        <f>SUBTOTAL(9,J45:J47)</f>
        <v>2270.29</v>
      </c>
      <c r="K44" s="15">
        <f>SUBTOTAL(9,K45:K47)</f>
        <v>5676.5</v>
      </c>
      <c r="L44" s="14">
        <f>IF(ISERR(M44+N44),"-",M44+N44)</f>
        <v>8310.0810000000001</v>
      </c>
      <c r="M44" s="15">
        <f>SUBTOTAL(9,M45:M47)</f>
        <v>3968</v>
      </c>
      <c r="N44" s="15">
        <f>SUBTOTAL(9,N45:N47)</f>
        <v>4342.0810000000001</v>
      </c>
      <c r="O44" s="14">
        <f>IF(ISERR(P44+Q44),"-",P44+Q44)</f>
        <v>41600.509000000005</v>
      </c>
      <c r="P44" s="14">
        <f t="shared" si="5"/>
        <v>18929.120000000003</v>
      </c>
      <c r="Q44" s="14">
        <f t="shared" si="5"/>
        <v>22671.389000000003</v>
      </c>
      <c r="R44" s="16">
        <v>96.853016453382082</v>
      </c>
      <c r="S44" s="16">
        <v>89.269320012890745</v>
      </c>
      <c r="T44" s="16">
        <v>96.333153482771408</v>
      </c>
      <c r="U44" s="16">
        <f>IF(ISERR(O44/F44*100),"-",O44/F44*100)</f>
        <v>99.134275256292341</v>
      </c>
      <c r="V44" s="16"/>
    </row>
    <row r="45" spans="1:22" s="8" customFormat="1" ht="12" customHeight="1" x14ac:dyDescent="0.15">
      <c r="A45" s="17"/>
      <c r="B45" s="17"/>
      <c r="C45" s="17"/>
      <c r="D45" s="17" t="s">
        <v>48</v>
      </c>
      <c r="E45" s="13">
        <v>30</v>
      </c>
      <c r="F45" s="14">
        <f>IF(ISERR(G45+H45),"-",G45+H45)</f>
        <v>14142.23</v>
      </c>
      <c r="G45" s="15">
        <v>12059.23</v>
      </c>
      <c r="H45" s="15">
        <v>2083</v>
      </c>
      <c r="I45" s="14">
        <f>IF(ISERR(J45+K45),"-",J45+K45)</f>
        <v>2179.21</v>
      </c>
      <c r="J45" s="15">
        <v>1326.01</v>
      </c>
      <c r="K45" s="15">
        <v>853.2</v>
      </c>
      <c r="L45" s="14">
        <f>IF(ISERR(M45+N45),"-",M45+N45)</f>
        <v>2960.91</v>
      </c>
      <c r="M45" s="14">
        <v>2360.11</v>
      </c>
      <c r="N45" s="14">
        <v>600.79999999999995</v>
      </c>
      <c r="O45" s="14">
        <f>IF(ISERR(P45+Q45),"-",P45+Q45)</f>
        <v>13360.529999999999</v>
      </c>
      <c r="P45" s="14">
        <f t="shared" si="5"/>
        <v>11025.13</v>
      </c>
      <c r="Q45" s="14">
        <f t="shared" si="5"/>
        <v>2335.3999999999996</v>
      </c>
      <c r="R45" s="16">
        <v>86.890350877192986</v>
      </c>
      <c r="S45" s="16">
        <v>81.815694943354515</v>
      </c>
      <c r="T45" s="16">
        <v>77.362651997683841</v>
      </c>
      <c r="U45" s="16">
        <f>IF(ISERR(O45/F45*100),"-",O45/F45*100)</f>
        <v>94.472583178183356</v>
      </c>
      <c r="V45" s="16"/>
    </row>
    <row r="46" spans="1:22" s="8" customFormat="1" ht="12" customHeight="1" x14ac:dyDescent="0.15">
      <c r="A46" s="17"/>
      <c r="B46" s="17"/>
      <c r="C46" s="17"/>
      <c r="D46" s="17" t="s">
        <v>49</v>
      </c>
      <c r="E46" s="13">
        <v>31</v>
      </c>
      <c r="F46" s="14">
        <f>IF(ISERR(G46+H46),"-",G46+H46)</f>
        <v>4020.35</v>
      </c>
      <c r="G46" s="15">
        <v>658.35</v>
      </c>
      <c r="H46" s="15">
        <v>3362</v>
      </c>
      <c r="I46" s="14">
        <f>IF(ISERR(J46+K46),"-",J46+K46)</f>
        <v>759.88</v>
      </c>
      <c r="J46" s="15">
        <v>106.28</v>
      </c>
      <c r="K46" s="15">
        <v>653.6</v>
      </c>
      <c r="L46" s="14">
        <f>IF(ISERR(M46+N46),"-",M46+N46)</f>
        <v>871.88000000000011</v>
      </c>
      <c r="M46" s="14">
        <v>203.18</v>
      </c>
      <c r="N46" s="14">
        <v>668.7</v>
      </c>
      <c r="O46" s="14">
        <f>IF(ISERR(P46+Q46),"-",P46+Q46)</f>
        <v>3908.3499999999995</v>
      </c>
      <c r="P46" s="14">
        <f t="shared" si="5"/>
        <v>561.45000000000005</v>
      </c>
      <c r="Q46" s="14">
        <f t="shared" si="5"/>
        <v>3346.8999999999996</v>
      </c>
      <c r="R46" s="16">
        <v>64.342082980524978</v>
      </c>
      <c r="S46" s="16">
        <v>66.504958047292149</v>
      </c>
      <c r="T46" s="16">
        <v>85.484470691163594</v>
      </c>
      <c r="U46" s="16">
        <f>IF(ISERR(O46/F46*100),"-",O46/F46*100)</f>
        <v>97.214172895394668</v>
      </c>
      <c r="V46" s="16"/>
    </row>
    <row r="47" spans="1:22" s="8" customFormat="1" ht="12" customHeight="1" x14ac:dyDescent="0.15">
      <c r="A47" s="17"/>
      <c r="B47" s="17"/>
      <c r="C47" s="17"/>
      <c r="D47" s="17" t="s">
        <v>50</v>
      </c>
      <c r="E47" s="13">
        <v>32</v>
      </c>
      <c r="F47" s="14">
        <f>IF(ISERR(G47+H47),"-",G47+H47)</f>
        <v>23801.22</v>
      </c>
      <c r="G47" s="15">
        <v>7909.25</v>
      </c>
      <c r="H47" s="15">
        <v>15891.97</v>
      </c>
      <c r="I47" s="14">
        <f>IF(ISERR(J47+K47),"-",J47+K47)</f>
        <v>5007.7</v>
      </c>
      <c r="J47" s="15">
        <v>838</v>
      </c>
      <c r="K47" s="15">
        <v>4169.7</v>
      </c>
      <c r="L47" s="14">
        <f>IF(ISERR(M47+N47),"-",M47+N47)</f>
        <v>4477.2910000000002</v>
      </c>
      <c r="M47" s="14">
        <v>1404.71</v>
      </c>
      <c r="N47" s="14">
        <v>3072.5810000000001</v>
      </c>
      <c r="O47" s="14">
        <f>IF(ISERR(P47+Q47),"-",P47+Q47)</f>
        <v>24331.629000000001</v>
      </c>
      <c r="P47" s="14">
        <f t="shared" si="5"/>
        <v>7342.54</v>
      </c>
      <c r="Q47" s="14">
        <f t="shared" si="5"/>
        <v>16989.089</v>
      </c>
      <c r="R47" s="16">
        <v>110.88795394154118</v>
      </c>
      <c r="S47" s="16">
        <v>102.24459922356704</v>
      </c>
      <c r="T47" s="16">
        <v>114.00819510823727</v>
      </c>
      <c r="U47" s="16">
        <f>IF(ISERR(O47/F47*100),"-",O47/F47*100)</f>
        <v>102.22849500991967</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3" t="s">
        <v>51</v>
      </c>
      <c r="D49" s="63"/>
      <c r="E49" s="13">
        <v>33</v>
      </c>
      <c r="F49" s="14">
        <f>IF(ISERR(G49+H49),"-",G49+H49)</f>
        <v>13446.94</v>
      </c>
      <c r="G49" s="15">
        <v>2348.84</v>
      </c>
      <c r="H49" s="15">
        <v>11098.1</v>
      </c>
      <c r="I49" s="14">
        <f>IF(ISERR(J49+K49),"-",J49+K49)</f>
        <v>2569.67</v>
      </c>
      <c r="J49" s="15">
        <v>698.77</v>
      </c>
      <c r="K49" s="15">
        <v>1870.9</v>
      </c>
      <c r="L49" s="14">
        <f>IF(ISERR(M49+N49),"-",M49+N49)</f>
        <v>2235.06</v>
      </c>
      <c r="M49" s="14">
        <v>555.76</v>
      </c>
      <c r="N49" s="14">
        <v>1679.3</v>
      </c>
      <c r="O49" s="14">
        <f>IF(ISERR(P49+Q49),"-",P49+Q49)</f>
        <v>13781.550000000001</v>
      </c>
      <c r="P49" s="14">
        <f t="shared" ref="P49:Q53" si="6">IF(ISERR(G49+J49-M49),"-",G49+J49-M49)</f>
        <v>2491.8500000000004</v>
      </c>
      <c r="Q49" s="14">
        <f t="shared" si="6"/>
        <v>11289.7</v>
      </c>
      <c r="R49" s="16">
        <v>163.05012690355329</v>
      </c>
      <c r="S49" s="16">
        <v>92.319702602230478</v>
      </c>
      <c r="T49" s="16">
        <v>128.21239185040469</v>
      </c>
      <c r="U49" s="16">
        <f>IF(ISERR(O49/F49*100),"-",O49/F49*100)</f>
        <v>102.48837281939238</v>
      </c>
      <c r="V49" s="16"/>
    </row>
    <row r="50" spans="1:22" s="8" customFormat="1" ht="12" customHeight="1" x14ac:dyDescent="0.15">
      <c r="A50" s="17"/>
      <c r="B50" s="17"/>
      <c r="C50" s="63" t="s">
        <v>52</v>
      </c>
      <c r="D50" s="63"/>
      <c r="E50" s="13">
        <v>34</v>
      </c>
      <c r="F50" s="14">
        <f>IF(ISERR(G50+H50),"-",G50+H50)</f>
        <v>25674.492999999999</v>
      </c>
      <c r="G50" s="15">
        <v>5130.2129999999997</v>
      </c>
      <c r="H50" s="15">
        <v>20544.28</v>
      </c>
      <c r="I50" s="14">
        <f>IF(ISERR(J50+K50),"-",J50+K50)</f>
        <v>4005.0169999999998</v>
      </c>
      <c r="J50" s="15">
        <v>1083.82</v>
      </c>
      <c r="K50" s="15">
        <v>2921.1970000000001</v>
      </c>
      <c r="L50" s="14">
        <f>IF(ISERR(M50+N50),"-",M50+N50)</f>
        <v>5228.107</v>
      </c>
      <c r="M50" s="14">
        <v>1499.8</v>
      </c>
      <c r="N50" s="14">
        <v>3728.3069999999998</v>
      </c>
      <c r="O50" s="14">
        <f>IF(ISERR(P50+Q50),"-",P50+Q50)</f>
        <v>24451.402999999998</v>
      </c>
      <c r="P50" s="14">
        <f t="shared" si="6"/>
        <v>4714.2329999999993</v>
      </c>
      <c r="Q50" s="14">
        <f t="shared" si="6"/>
        <v>19737.169999999998</v>
      </c>
      <c r="R50" s="16">
        <v>95.836731275424725</v>
      </c>
      <c r="S50" s="16">
        <v>95.963784875183549</v>
      </c>
      <c r="T50" s="16">
        <v>96.33363407138917</v>
      </c>
      <c r="U50" s="16">
        <f>IF(ISERR(O50/F50*100),"-",O50/F50*100)</f>
        <v>95.236166883607012</v>
      </c>
      <c r="V50" s="16"/>
    </row>
    <row r="51" spans="1:22" s="8" customFormat="1" ht="12" customHeight="1" x14ac:dyDescent="0.15">
      <c r="A51" s="17"/>
      <c r="B51" s="17"/>
      <c r="C51" s="63" t="s">
        <v>53</v>
      </c>
      <c r="D51" s="63"/>
      <c r="E51" s="13">
        <v>35</v>
      </c>
      <c r="F51" s="14">
        <f>IF(ISERR(G51+H51),"-",G51+H51)</f>
        <v>2482</v>
      </c>
      <c r="G51" s="15">
        <v>520</v>
      </c>
      <c r="H51" s="15">
        <v>1962</v>
      </c>
      <c r="I51" s="14">
        <f>IF(ISERR(J51+K51),"-",J51+K51)</f>
        <v>90.22</v>
      </c>
      <c r="J51" s="15">
        <v>60.02</v>
      </c>
      <c r="K51" s="15">
        <v>30.2</v>
      </c>
      <c r="L51" s="14">
        <f>IF(ISERR(M51+N51),"-",M51+N51)</f>
        <v>189.62</v>
      </c>
      <c r="M51" s="14">
        <v>82.02</v>
      </c>
      <c r="N51" s="14">
        <v>107.6</v>
      </c>
      <c r="O51" s="14">
        <f>IF(ISERR(P51+Q51),"-",P51+Q51)</f>
        <v>2382.6000000000004</v>
      </c>
      <c r="P51" s="14">
        <f t="shared" si="6"/>
        <v>498</v>
      </c>
      <c r="Q51" s="14">
        <f t="shared" si="6"/>
        <v>1884.6000000000001</v>
      </c>
      <c r="R51" s="16">
        <v>214.8095238095238</v>
      </c>
      <c r="S51" s="16">
        <v>110.88888888888889</v>
      </c>
      <c r="T51" s="16">
        <v>101.733561058924</v>
      </c>
      <c r="U51" s="16">
        <f>IF(ISERR(O51/F51*100),"-",O51/F51*100)</f>
        <v>95.995165189363433</v>
      </c>
      <c r="V51" s="16"/>
    </row>
    <row r="52" spans="1:22" s="8" customFormat="1" ht="12" customHeight="1" x14ac:dyDescent="0.15">
      <c r="A52" s="17"/>
      <c r="B52" s="17"/>
      <c r="C52" s="63" t="s">
        <v>54</v>
      </c>
      <c r="D52" s="63"/>
      <c r="E52" s="13">
        <v>36</v>
      </c>
      <c r="F52" s="14">
        <f>IF(ISERR(G52+H52),"-",G52+H52)</f>
        <v>24863.18</v>
      </c>
      <c r="G52" s="15">
        <v>10838.98</v>
      </c>
      <c r="H52" s="15">
        <v>14024.2</v>
      </c>
      <c r="I52" s="14">
        <f>IF(ISERR(J52+K52),"-",J52+K52)</f>
        <v>2800.86</v>
      </c>
      <c r="J52" s="15">
        <v>2298.86</v>
      </c>
      <c r="K52" s="15">
        <v>502</v>
      </c>
      <c r="L52" s="14">
        <f>IF(ISERR(M52+N52),"-",M52+N52)</f>
        <v>5034.7800000000007</v>
      </c>
      <c r="M52" s="14">
        <v>2735.78</v>
      </c>
      <c r="N52" s="14">
        <v>2299</v>
      </c>
      <c r="O52" s="14">
        <f>IF(ISERR(P52+Q52),"-",P52+Q52)</f>
        <v>22629.260000000002</v>
      </c>
      <c r="P52" s="14">
        <f t="shared" si="6"/>
        <v>10402.06</v>
      </c>
      <c r="Q52" s="14">
        <f t="shared" si="6"/>
        <v>12227.2</v>
      </c>
      <c r="R52" s="16">
        <v>68.130868401848701</v>
      </c>
      <c r="S52" s="16">
        <v>80.595165679526175</v>
      </c>
      <c r="T52" s="16">
        <v>102.20061421732454</v>
      </c>
      <c r="U52" s="16">
        <f>IF(ISERR(O52/F52*100),"-",O52/F52*100)</f>
        <v>91.015147700334396</v>
      </c>
      <c r="V52" s="16"/>
    </row>
    <row r="53" spans="1:22" s="8" customFormat="1" ht="12" customHeight="1" x14ac:dyDescent="0.15">
      <c r="A53" s="17"/>
      <c r="B53" s="17"/>
      <c r="C53" s="63" t="s">
        <v>55</v>
      </c>
      <c r="D53" s="63"/>
      <c r="E53" s="13">
        <v>37</v>
      </c>
      <c r="F53" s="14">
        <f>IF(ISERR(G53+H53),"-",G53+H53)</f>
        <v>21105.99</v>
      </c>
      <c r="G53" s="15">
        <v>8370.2900000000009</v>
      </c>
      <c r="H53" s="15">
        <v>12735.7</v>
      </c>
      <c r="I53" s="14">
        <f>IF(ISERR(J53+K53),"-",J53+K53)</f>
        <v>5905.7800000000007</v>
      </c>
      <c r="J53" s="15">
        <v>2215.7800000000002</v>
      </c>
      <c r="K53" s="15">
        <v>3690</v>
      </c>
      <c r="L53" s="14">
        <f>IF(ISERR(M53+N53),"-",M53+N53)</f>
        <v>5273.42</v>
      </c>
      <c r="M53" s="14">
        <v>2043.42</v>
      </c>
      <c r="N53" s="14">
        <v>3230</v>
      </c>
      <c r="O53" s="14">
        <f>IF(ISERR(P53+Q53),"-",P53+Q53)</f>
        <v>21738.350000000002</v>
      </c>
      <c r="P53" s="14">
        <f t="shared" si="6"/>
        <v>8542.6500000000015</v>
      </c>
      <c r="Q53" s="14">
        <f t="shared" si="6"/>
        <v>13195.7</v>
      </c>
      <c r="R53" s="16">
        <v>108.24376832844575</v>
      </c>
      <c r="S53" s="16">
        <v>100.81093481169948</v>
      </c>
      <c r="T53" s="16">
        <v>106.38323382597632</v>
      </c>
      <c r="U53" s="16">
        <f>IF(ISERR(O53/F53*100),"-",O53/F53*100)</f>
        <v>102.99611626841481</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3" t="s">
        <v>56</v>
      </c>
      <c r="B55" s="63"/>
      <c r="C55" s="63"/>
      <c r="D55" s="63"/>
      <c r="E55" s="13">
        <v>38</v>
      </c>
      <c r="F55" s="14">
        <f>IF(ISERR(G55+H55),"-",G55+H55)</f>
        <v>47833.42</v>
      </c>
      <c r="G55" s="15">
        <f>SUBTOTAL(9,G56:G62)</f>
        <v>20999.620000000003</v>
      </c>
      <c r="H55" s="15">
        <f>SUBTOTAL(9,H56:H62)</f>
        <v>26833.799999999996</v>
      </c>
      <c r="I55" s="14">
        <f>IF(ISERR(J55+K55),"-",J55+K55)</f>
        <v>10508.61</v>
      </c>
      <c r="J55" s="15">
        <f>SUBTOTAL(9,J56:J62)</f>
        <v>4430.24</v>
      </c>
      <c r="K55" s="15">
        <f>SUBTOTAL(9,K56:K62)</f>
        <v>6078.37</v>
      </c>
      <c r="L55" s="14">
        <f>IF(ISERR(M55+N55),"-",M55+N55)</f>
        <v>11844.619999999999</v>
      </c>
      <c r="M55" s="15">
        <f>SUBTOTAL(9,M56:M62)</f>
        <v>5200.1499999999996</v>
      </c>
      <c r="N55" s="15">
        <f>SUBTOTAL(9,N56:N62)</f>
        <v>6644.47</v>
      </c>
      <c r="O55" s="14">
        <f>IF(ISERR(P55+Q55),"-",P55+Q55)</f>
        <v>46497.409999999996</v>
      </c>
      <c r="P55" s="14">
        <f t="shared" ref="P55:Q59" si="7">IF(ISERR(G55+J55-M55),"-",G55+J55-M55)</f>
        <v>20229.71</v>
      </c>
      <c r="Q55" s="14">
        <f t="shared" si="7"/>
        <v>26267.699999999997</v>
      </c>
      <c r="R55" s="16">
        <v>101.59135730858469</v>
      </c>
      <c r="S55" s="16">
        <v>89.043903172455273</v>
      </c>
      <c r="T55" s="16">
        <v>106.29194193622128</v>
      </c>
      <c r="U55" s="16">
        <f>IF(ISERR(O55/F55*100),"-",O55/F55*100)</f>
        <v>97.206952795764963</v>
      </c>
      <c r="V55" s="16"/>
    </row>
    <row r="56" spans="1:22" s="8" customFormat="1" ht="12" customHeight="1" x14ac:dyDescent="0.15">
      <c r="A56" s="17"/>
      <c r="B56" s="17"/>
      <c r="C56" s="63" t="s">
        <v>31</v>
      </c>
      <c r="D56" s="63"/>
      <c r="E56" s="13">
        <v>39</v>
      </c>
      <c r="F56" s="14">
        <f>IF(ISERR(G56+H56),"-",G56+H56)</f>
        <v>2578.44</v>
      </c>
      <c r="G56" s="15">
        <v>861.44</v>
      </c>
      <c r="H56" s="15">
        <v>1717</v>
      </c>
      <c r="I56" s="14">
        <f>IF(ISERR(J56+K56),"-",J56+K56)</f>
        <v>2380.1999999999998</v>
      </c>
      <c r="J56" s="15">
        <v>1321.8</v>
      </c>
      <c r="K56" s="15">
        <v>1058.4000000000001</v>
      </c>
      <c r="L56" s="14">
        <f>IF(ISERR(M56+N56),"-",M56+N56)</f>
        <v>2266.5299999999997</v>
      </c>
      <c r="M56" s="14">
        <v>1340.73</v>
      </c>
      <c r="N56" s="14">
        <v>925.8</v>
      </c>
      <c r="O56" s="14">
        <f>IF(ISERR(P56+Q56),"-",P56+Q56)</f>
        <v>2692.1099999999997</v>
      </c>
      <c r="P56" s="14">
        <f t="shared" si="7"/>
        <v>842.50999999999976</v>
      </c>
      <c r="Q56" s="14">
        <f t="shared" si="7"/>
        <v>1849.6000000000001</v>
      </c>
      <c r="R56" s="16">
        <v>108.73458200091365</v>
      </c>
      <c r="S56" s="16">
        <v>91.061872237846543</v>
      </c>
      <c r="T56" s="16">
        <v>107.12733784321526</v>
      </c>
      <c r="U56" s="16">
        <f>IF(ISERR(O56/F56*100),"-",O56/F56*100)</f>
        <v>104.40847954577184</v>
      </c>
      <c r="V56" s="16"/>
    </row>
    <row r="57" spans="1:22" s="8" customFormat="1" ht="12" customHeight="1" x14ac:dyDescent="0.15">
      <c r="A57" s="17"/>
      <c r="B57" s="17"/>
      <c r="C57" s="63" t="s">
        <v>32</v>
      </c>
      <c r="D57" s="63"/>
      <c r="E57" s="13">
        <v>40</v>
      </c>
      <c r="F57" s="14">
        <f>IF(ISERR(G57+H57),"-",G57+H57)</f>
        <v>179.28</v>
      </c>
      <c r="G57" s="15">
        <v>76.28</v>
      </c>
      <c r="H57" s="15">
        <v>103</v>
      </c>
      <c r="I57" s="14">
        <f>IF(ISERR(J57+K57),"-",J57+K57)</f>
        <v>119.19</v>
      </c>
      <c r="J57" s="15">
        <v>61.19</v>
      </c>
      <c r="K57" s="15">
        <v>58</v>
      </c>
      <c r="L57" s="14">
        <f>IF(ISERR(M57+N57),"-",M57+N57)</f>
        <v>120.25</v>
      </c>
      <c r="M57" s="14">
        <v>52.05</v>
      </c>
      <c r="N57" s="14">
        <v>68.2</v>
      </c>
      <c r="O57" s="14">
        <f>IF(ISERR(P57+Q57),"-",P57+Q57)</f>
        <v>178.22</v>
      </c>
      <c r="P57" s="14">
        <f t="shared" si="7"/>
        <v>85.42</v>
      </c>
      <c r="Q57" s="14">
        <f t="shared" si="7"/>
        <v>92.8</v>
      </c>
      <c r="R57" s="16">
        <v>79.459999999999994</v>
      </c>
      <c r="S57" s="16">
        <v>113.44339622641509</v>
      </c>
      <c r="T57" s="16">
        <v>46.051679586563317</v>
      </c>
      <c r="U57" s="16">
        <f>IF(ISERR(O57/F57*100),"-",O57/F57*100)</f>
        <v>99.408746095493086</v>
      </c>
      <c r="V57" s="16"/>
    </row>
    <row r="58" spans="1:22" s="8" customFormat="1" ht="12" customHeight="1" x14ac:dyDescent="0.15">
      <c r="A58" s="17"/>
      <c r="B58" s="17"/>
      <c r="C58" s="63" t="s">
        <v>57</v>
      </c>
      <c r="D58" s="63"/>
      <c r="E58" s="13">
        <v>41</v>
      </c>
      <c r="F58" s="14">
        <f>IF(ISERR(G58+H58),"-",G58+H58)</f>
        <v>13055.9</v>
      </c>
      <c r="G58" s="15">
        <v>6891</v>
      </c>
      <c r="H58" s="15">
        <v>6164.9</v>
      </c>
      <c r="I58" s="14">
        <f>IF(ISERR(J58+K58),"-",J58+K58)</f>
        <v>1886.77</v>
      </c>
      <c r="J58" s="15">
        <v>405</v>
      </c>
      <c r="K58" s="15">
        <v>1481.77</v>
      </c>
      <c r="L58" s="14">
        <f>IF(ISERR(M58+N58),"-",M58+N58)</f>
        <v>2080.5699999999997</v>
      </c>
      <c r="M58" s="14">
        <v>672</v>
      </c>
      <c r="N58" s="14">
        <v>1408.57</v>
      </c>
      <c r="O58" s="14">
        <f>IF(ISERR(P58+Q58),"-",P58+Q58)</f>
        <v>12862.1</v>
      </c>
      <c r="P58" s="14">
        <f t="shared" si="7"/>
        <v>6624</v>
      </c>
      <c r="Q58" s="14">
        <f t="shared" si="7"/>
        <v>6238.1</v>
      </c>
      <c r="R58" s="16">
        <v>98.474425887265141</v>
      </c>
      <c r="S58" s="16">
        <v>88.989307100085554</v>
      </c>
      <c r="T58" s="16">
        <v>105.09110221423319</v>
      </c>
      <c r="U58" s="16">
        <f>IF(ISERR(O58/F58*100),"-",O58/F58*100)</f>
        <v>98.515613630619114</v>
      </c>
      <c r="V58" s="16"/>
    </row>
    <row r="59" spans="1:22" s="8" customFormat="1" ht="12" customHeight="1" x14ac:dyDescent="0.15">
      <c r="A59" s="17"/>
      <c r="B59" s="17"/>
      <c r="C59" s="63" t="s">
        <v>58</v>
      </c>
      <c r="D59" s="63"/>
      <c r="E59" s="13">
        <v>42</v>
      </c>
      <c r="F59" s="14">
        <f>IF(ISERR(G59+H59),"-",G59+H59)</f>
        <v>5716.2199999999993</v>
      </c>
      <c r="G59" s="15">
        <v>2635.02</v>
      </c>
      <c r="H59" s="15">
        <v>3081.2</v>
      </c>
      <c r="I59" s="14">
        <f>IF(ISERR(J59+K59),"-",J59+K59)</f>
        <v>826.56000000000006</v>
      </c>
      <c r="J59" s="15">
        <v>588.96</v>
      </c>
      <c r="K59" s="15">
        <v>237.6</v>
      </c>
      <c r="L59" s="14">
        <f>IF(ISERR(M59+N59),"-",M59+N59)</f>
        <v>922.48</v>
      </c>
      <c r="M59" s="14">
        <v>513.17999999999995</v>
      </c>
      <c r="N59" s="14">
        <v>409.3</v>
      </c>
      <c r="O59" s="14">
        <f>IF(ISERR(P59+Q59),"-",P59+Q59)</f>
        <v>5620.2999999999993</v>
      </c>
      <c r="P59" s="14">
        <f t="shared" si="7"/>
        <v>2710.8</v>
      </c>
      <c r="Q59" s="14">
        <f t="shared" si="7"/>
        <v>2909.4999999999995</v>
      </c>
      <c r="R59" s="16">
        <v>89.648590021691973</v>
      </c>
      <c r="S59" s="16">
        <v>81.275770925110137</v>
      </c>
      <c r="T59" s="16">
        <v>106.42491952281767</v>
      </c>
      <c r="U59" s="16">
        <f>IF(ISERR(O59/F59*100),"-",O59/F59*100)</f>
        <v>98.321968013827316</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3" t="s">
        <v>59</v>
      </c>
      <c r="D61" s="63"/>
      <c r="E61" s="13">
        <v>43</v>
      </c>
      <c r="F61" s="14">
        <f>IF(ISERR(G61+H61),"-",G61+H61)</f>
        <v>3083.27</v>
      </c>
      <c r="G61" s="15">
        <v>1495.87</v>
      </c>
      <c r="H61" s="15">
        <v>1587.4</v>
      </c>
      <c r="I61" s="14">
        <f>IF(ISERR(J61+K61),"-",J61+K61)</f>
        <v>292.55</v>
      </c>
      <c r="J61" s="15">
        <v>181.05</v>
      </c>
      <c r="K61" s="15">
        <v>111.5</v>
      </c>
      <c r="L61" s="14">
        <f>IF(ISERR(M61+N61),"-",M61+N61)</f>
        <v>344.62</v>
      </c>
      <c r="M61" s="14">
        <v>112.32</v>
      </c>
      <c r="N61" s="14">
        <v>232.3</v>
      </c>
      <c r="O61" s="14">
        <f>IF(ISERR(P61+Q61),"-",P61+Q61)</f>
        <v>3031.2</v>
      </c>
      <c r="P61" s="14">
        <f>IF(ISERR(G61+J61-M61),"-",G61+J61-M61)</f>
        <v>1564.6</v>
      </c>
      <c r="Q61" s="14">
        <f>IF(ISERR(H61+K61-N61),"-",H61+K61-N61)</f>
        <v>1466.6000000000001</v>
      </c>
      <c r="R61" s="16">
        <v>91.708463949843264</v>
      </c>
      <c r="S61" s="16">
        <v>71.497925311203318</v>
      </c>
      <c r="T61" s="16">
        <v>96.936360729133355</v>
      </c>
      <c r="U61" s="16">
        <f>IF(ISERR(O61/F61*100),"-",O61/F61*100)</f>
        <v>98.311208554554085</v>
      </c>
      <c r="V61" s="16"/>
    </row>
    <row r="62" spans="1:22" s="8" customFormat="1" ht="12" customHeight="1" x14ac:dyDescent="0.15">
      <c r="A62" s="17"/>
      <c r="B62" s="17"/>
      <c r="C62" s="63" t="s">
        <v>60</v>
      </c>
      <c r="D62" s="63"/>
      <c r="E62" s="13">
        <v>44</v>
      </c>
      <c r="F62" s="14">
        <f>IF(ISERR(G62+H62),"-",G62+H62)</f>
        <v>23220.309999999998</v>
      </c>
      <c r="G62" s="15">
        <v>9040.01</v>
      </c>
      <c r="H62" s="15">
        <v>14180.3</v>
      </c>
      <c r="I62" s="14">
        <f>IF(ISERR(J62+K62),"-",J62+K62)</f>
        <v>5003.34</v>
      </c>
      <c r="J62" s="15">
        <v>1872.24</v>
      </c>
      <c r="K62" s="15">
        <v>3131.1</v>
      </c>
      <c r="L62" s="14">
        <f>IF(ISERR(M62+N62),"-",M62+N62)</f>
        <v>6110.17</v>
      </c>
      <c r="M62" s="14">
        <v>2509.87</v>
      </c>
      <c r="N62" s="14">
        <v>3600.3</v>
      </c>
      <c r="O62" s="14">
        <f>IF(ISERR(P62+Q62),"-",P62+Q62)</f>
        <v>22113.48</v>
      </c>
      <c r="P62" s="14">
        <f>IF(ISERR(G62+J62-M62),"-",G62+J62-M62)</f>
        <v>8402.380000000001</v>
      </c>
      <c r="Q62" s="14">
        <f>IF(ISERR(H62+K62-N62),"-",H62+K62-N62)</f>
        <v>13711.099999999999</v>
      </c>
      <c r="R62" s="16">
        <v>103.20420792079207</v>
      </c>
      <c r="S62" s="16">
        <v>90.494223933649295</v>
      </c>
      <c r="T62" s="16">
        <v>109.48351321913063</v>
      </c>
      <c r="U62" s="16">
        <f>IF(ISERR(O62/F62*100),"-",O62/F62*100)</f>
        <v>95.233353904405249</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3" t="s">
        <v>61</v>
      </c>
      <c r="B64" s="63"/>
      <c r="C64" s="63"/>
      <c r="D64" s="63"/>
      <c r="E64" s="13">
        <v>45</v>
      </c>
      <c r="F64" s="14">
        <f>IF(ISERR(G64+H64),"-",G64+H64)</f>
        <v>67138.754000000001</v>
      </c>
      <c r="G64" s="15">
        <v>34961.51</v>
      </c>
      <c r="H64" s="15">
        <v>32177.243999999999</v>
      </c>
      <c r="I64" s="14">
        <f>IF(ISERR(J64+K64),"-",J64+K64)</f>
        <v>26205.440000000002</v>
      </c>
      <c r="J64" s="15">
        <v>14331.4</v>
      </c>
      <c r="K64" s="15">
        <v>11874.04</v>
      </c>
      <c r="L64" s="14">
        <f>IF(ISERR(M64+N64),"-",M64+N64)</f>
        <v>24463.652000000002</v>
      </c>
      <c r="M64" s="14">
        <v>13410.54</v>
      </c>
      <c r="N64" s="14">
        <v>11053.111999999999</v>
      </c>
      <c r="O64" s="14">
        <f>IF(ISERR(P64+Q64),"-",P64+Q64)</f>
        <v>68880.542000000001</v>
      </c>
      <c r="P64" s="14">
        <f>IF(ISERR(G64+J64-M64),"-",G64+J64-M64)</f>
        <v>35882.370000000003</v>
      </c>
      <c r="Q64" s="14">
        <f>IF(ISERR(H64+K64-N64),"-",H64+K64-N64)</f>
        <v>32998.171999999999</v>
      </c>
      <c r="R64" s="16">
        <v>105.01919608864665</v>
      </c>
      <c r="S64" s="16">
        <v>102.20015875005221</v>
      </c>
      <c r="T64" s="16">
        <v>106.08267545548351</v>
      </c>
      <c r="U64" s="16">
        <f>IF(ISERR(O64/F64*100),"-",O64/F64*100)</f>
        <v>102.59431088041937</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58C5-874D-47BB-922E-F15BBB0E2932}">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1" t="s">
        <v>79</v>
      </c>
      <c r="B3" s="71"/>
      <c r="C3" s="71"/>
      <c r="D3" s="71"/>
      <c r="E3" s="71"/>
      <c r="F3" s="71"/>
      <c r="G3" s="71"/>
      <c r="H3" s="71"/>
      <c r="I3" s="71"/>
      <c r="J3" s="71"/>
      <c r="K3" s="71"/>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47" t="s">
        <v>2</v>
      </c>
      <c r="B5" s="47"/>
      <c r="C5" s="47"/>
      <c r="D5" s="47"/>
      <c r="E5" s="48"/>
      <c r="F5" s="40" t="s">
        <v>66</v>
      </c>
      <c r="G5" s="54"/>
      <c r="H5" s="64"/>
      <c r="I5" s="40" t="s">
        <v>67</v>
      </c>
      <c r="J5" s="54"/>
      <c r="K5" s="64"/>
      <c r="L5" s="40" t="s">
        <v>68</v>
      </c>
      <c r="M5" s="54"/>
      <c r="N5" s="64"/>
      <c r="O5" s="41" t="s">
        <v>69</v>
      </c>
      <c r="P5" s="54"/>
      <c r="Q5" s="64"/>
      <c r="R5" s="40" t="s">
        <v>70</v>
      </c>
      <c r="S5" s="54"/>
      <c r="T5" s="64"/>
      <c r="U5" s="40" t="s">
        <v>71</v>
      </c>
      <c r="V5" s="54"/>
      <c r="W5" s="64"/>
      <c r="X5" s="40" t="s">
        <v>72</v>
      </c>
      <c r="Y5" s="54"/>
      <c r="Z5" s="64"/>
    </row>
    <row r="6" spans="1:26" s="8" customFormat="1" ht="18" customHeight="1" x14ac:dyDescent="0.15">
      <c r="A6" s="49"/>
      <c r="B6" s="49"/>
      <c r="C6" s="49"/>
      <c r="D6" s="49"/>
      <c r="E6" s="48"/>
      <c r="F6" s="72" t="s">
        <v>73</v>
      </c>
      <c r="G6" s="66"/>
      <c r="H6" s="74" t="s">
        <v>74</v>
      </c>
      <c r="I6" s="72" t="s">
        <v>73</v>
      </c>
      <c r="J6" s="66"/>
      <c r="K6" s="74" t="s">
        <v>74</v>
      </c>
      <c r="L6" s="72" t="s">
        <v>73</v>
      </c>
      <c r="M6" s="66"/>
      <c r="N6" s="70" t="s">
        <v>74</v>
      </c>
      <c r="O6" s="65" t="s">
        <v>75</v>
      </c>
      <c r="P6" s="66"/>
      <c r="Q6" s="69" t="s">
        <v>76</v>
      </c>
      <c r="R6" s="72" t="s">
        <v>75</v>
      </c>
      <c r="S6" s="66"/>
      <c r="T6" s="74" t="s">
        <v>76</v>
      </c>
      <c r="U6" s="72" t="s">
        <v>75</v>
      </c>
      <c r="V6" s="66"/>
      <c r="W6" s="74" t="s">
        <v>76</v>
      </c>
      <c r="X6" s="72" t="s">
        <v>75</v>
      </c>
      <c r="Y6" s="66"/>
      <c r="Z6" s="74" t="s">
        <v>76</v>
      </c>
    </row>
    <row r="7" spans="1:26" s="8" customFormat="1" ht="18" customHeight="1" x14ac:dyDescent="0.15">
      <c r="A7" s="50"/>
      <c r="B7" s="50"/>
      <c r="C7" s="50"/>
      <c r="D7" s="50"/>
      <c r="E7" s="51"/>
      <c r="F7" s="73"/>
      <c r="G7" s="68"/>
      <c r="H7" s="69"/>
      <c r="I7" s="73"/>
      <c r="J7" s="68"/>
      <c r="K7" s="69"/>
      <c r="L7" s="73"/>
      <c r="M7" s="68"/>
      <c r="N7" s="70"/>
      <c r="O7" s="67"/>
      <c r="P7" s="68"/>
      <c r="Q7" s="70"/>
      <c r="R7" s="73"/>
      <c r="S7" s="68"/>
      <c r="T7" s="69"/>
      <c r="U7" s="73"/>
      <c r="V7" s="68"/>
      <c r="W7" s="69"/>
      <c r="X7" s="73"/>
      <c r="Y7" s="68"/>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3" t="s">
        <v>19</v>
      </c>
      <c r="B9" s="63"/>
      <c r="C9" s="63"/>
      <c r="D9" s="63"/>
      <c r="E9" s="13">
        <v>1</v>
      </c>
      <c r="F9" s="33"/>
      <c r="G9" s="32" t="s">
        <v>80</v>
      </c>
      <c r="H9" s="34">
        <v>178825.8</v>
      </c>
      <c r="I9" s="35"/>
      <c r="J9" s="32" t="s">
        <v>81</v>
      </c>
      <c r="K9" s="34">
        <v>54432.15</v>
      </c>
      <c r="L9" s="35"/>
      <c r="M9" s="32" t="s">
        <v>82</v>
      </c>
      <c r="N9" s="34">
        <v>49100.47</v>
      </c>
      <c r="O9" s="35"/>
      <c r="P9" s="32" t="s">
        <v>83</v>
      </c>
      <c r="Q9" s="34">
        <v>40646.199999999997</v>
      </c>
      <c r="R9" s="35"/>
      <c r="S9" s="32" t="s">
        <v>84</v>
      </c>
      <c r="T9" s="34">
        <v>37920</v>
      </c>
      <c r="U9" s="35"/>
      <c r="V9" s="32" t="s">
        <v>85</v>
      </c>
      <c r="W9" s="34">
        <v>35860</v>
      </c>
      <c r="X9" s="35"/>
      <c r="Y9" s="32" t="s">
        <v>86</v>
      </c>
      <c r="Z9" s="34">
        <v>32139.178</v>
      </c>
    </row>
    <row r="10" spans="1:26" s="8" customFormat="1" ht="12" customHeight="1" x14ac:dyDescent="0.15">
      <c r="A10" s="39"/>
      <c r="B10" s="39"/>
      <c r="C10" s="39"/>
      <c r="D10" s="39"/>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3" t="s">
        <v>20</v>
      </c>
      <c r="B11" s="63"/>
      <c r="C11" s="63"/>
      <c r="D11" s="63"/>
      <c r="E11" s="13">
        <v>2</v>
      </c>
      <c r="F11" s="33"/>
      <c r="G11" s="32" t="s">
        <v>87</v>
      </c>
      <c r="H11" s="34">
        <v>158.5</v>
      </c>
      <c r="I11" s="35"/>
      <c r="J11" s="32" t="s">
        <v>88</v>
      </c>
      <c r="K11" s="34">
        <v>47</v>
      </c>
      <c r="L11" s="35"/>
      <c r="M11" s="32" t="s">
        <v>89</v>
      </c>
      <c r="N11" s="34">
        <v>39</v>
      </c>
      <c r="O11" s="35"/>
      <c r="P11" s="32" t="s">
        <v>90</v>
      </c>
      <c r="Q11" s="34">
        <v>38</v>
      </c>
      <c r="R11" s="35"/>
      <c r="S11" s="32" t="s">
        <v>82</v>
      </c>
      <c r="T11" s="34">
        <v>35</v>
      </c>
      <c r="U11" s="35"/>
      <c r="V11" s="32" t="s">
        <v>91</v>
      </c>
      <c r="W11" s="34">
        <v>24</v>
      </c>
      <c r="X11" s="35"/>
      <c r="Y11" s="32" t="s">
        <v>92</v>
      </c>
      <c r="Z11" s="34">
        <v>18</v>
      </c>
    </row>
    <row r="12" spans="1:26" s="8" customFormat="1" ht="12" customHeight="1" x14ac:dyDescent="0.15">
      <c r="A12" s="39"/>
      <c r="B12" s="39"/>
      <c r="C12" s="39"/>
      <c r="D12" s="39"/>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3" t="s">
        <v>21</v>
      </c>
      <c r="B13" s="63"/>
      <c r="C13" s="63"/>
      <c r="D13" s="63"/>
      <c r="E13" s="13">
        <v>3</v>
      </c>
      <c r="F13" s="33"/>
      <c r="G13" s="32" t="s">
        <v>80</v>
      </c>
      <c r="H13" s="34">
        <v>158438.5</v>
      </c>
      <c r="I13" s="35"/>
      <c r="J13" s="32" t="s">
        <v>81</v>
      </c>
      <c r="K13" s="34">
        <v>42792.15</v>
      </c>
      <c r="L13" s="35"/>
      <c r="M13" s="32" t="s">
        <v>82</v>
      </c>
      <c r="N13" s="34">
        <v>40678.47</v>
      </c>
      <c r="O13" s="35"/>
      <c r="P13" s="32" t="s">
        <v>83</v>
      </c>
      <c r="Q13" s="34">
        <v>38258.5</v>
      </c>
      <c r="R13" s="35"/>
      <c r="S13" s="32" t="s">
        <v>84</v>
      </c>
      <c r="T13" s="34">
        <v>35777</v>
      </c>
      <c r="U13" s="35"/>
      <c r="V13" s="32" t="s">
        <v>85</v>
      </c>
      <c r="W13" s="34">
        <v>33313</v>
      </c>
      <c r="X13" s="35"/>
      <c r="Y13" s="32" t="s">
        <v>86</v>
      </c>
      <c r="Z13" s="34">
        <v>26267.405999999999</v>
      </c>
    </row>
    <row r="14" spans="1:26" s="8" customFormat="1" ht="12" customHeight="1" x14ac:dyDescent="0.15">
      <c r="A14" s="39"/>
      <c r="B14" s="39"/>
      <c r="C14" s="63" t="s">
        <v>22</v>
      </c>
      <c r="D14" s="63"/>
      <c r="E14" s="13">
        <v>4</v>
      </c>
      <c r="F14" s="33"/>
      <c r="G14" s="32" t="s">
        <v>81</v>
      </c>
      <c r="H14" s="34">
        <v>24084.109</v>
      </c>
      <c r="I14" s="35"/>
      <c r="J14" s="32" t="s">
        <v>93</v>
      </c>
      <c r="K14" s="34">
        <v>6500</v>
      </c>
      <c r="L14" s="35"/>
      <c r="M14" s="32" t="s">
        <v>98</v>
      </c>
      <c r="N14" s="34">
        <v>2174</v>
      </c>
      <c r="O14" s="35"/>
      <c r="P14" s="32" t="s">
        <v>99</v>
      </c>
      <c r="Q14" s="34">
        <v>1759</v>
      </c>
      <c r="R14" s="35"/>
      <c r="S14" s="32" t="s">
        <v>97</v>
      </c>
      <c r="T14" s="34">
        <v>1625</v>
      </c>
      <c r="U14" s="35"/>
      <c r="V14" s="32" t="s">
        <v>83</v>
      </c>
      <c r="W14" s="34">
        <v>1621</v>
      </c>
      <c r="X14" s="35"/>
      <c r="Y14" s="32" t="s">
        <v>94</v>
      </c>
      <c r="Z14" s="34">
        <v>613.79999999999995</v>
      </c>
    </row>
    <row r="15" spans="1:26" s="8" customFormat="1" ht="12" customHeight="1" x14ac:dyDescent="0.15">
      <c r="A15" s="39"/>
      <c r="B15" s="39"/>
      <c r="C15" s="39"/>
      <c r="D15" s="39" t="s">
        <v>23</v>
      </c>
      <c r="E15" s="13">
        <v>5</v>
      </c>
      <c r="F15" s="33"/>
      <c r="G15" s="32" t="s">
        <v>81</v>
      </c>
      <c r="H15" s="34">
        <v>3218.79</v>
      </c>
      <c r="I15" s="35"/>
      <c r="J15" s="32" t="s">
        <v>93</v>
      </c>
      <c r="K15" s="34">
        <v>857</v>
      </c>
      <c r="L15" s="35"/>
      <c r="M15" s="32" t="s">
        <v>94</v>
      </c>
      <c r="N15" s="34">
        <v>332</v>
      </c>
      <c r="O15" s="35"/>
      <c r="P15" s="32" t="s">
        <v>95</v>
      </c>
      <c r="Q15" s="34">
        <v>34</v>
      </c>
      <c r="R15" s="35"/>
      <c r="S15" s="32" t="s">
        <v>85</v>
      </c>
      <c r="T15" s="34">
        <v>18</v>
      </c>
      <c r="U15" s="35"/>
      <c r="V15" s="32" t="s">
        <v>91</v>
      </c>
      <c r="W15" s="34">
        <v>18</v>
      </c>
      <c r="X15" s="35"/>
      <c r="Y15" s="32" t="s">
        <v>96</v>
      </c>
      <c r="Z15" s="34">
        <v>12</v>
      </c>
    </row>
    <row r="16" spans="1:26" s="8" customFormat="1" ht="12" customHeight="1" x14ac:dyDescent="0.15">
      <c r="A16" s="39"/>
      <c r="B16" s="39"/>
      <c r="C16" s="39"/>
      <c r="D16" s="39" t="s">
        <v>24</v>
      </c>
      <c r="E16" s="13">
        <v>6</v>
      </c>
      <c r="F16" s="33"/>
      <c r="G16" s="32" t="s">
        <v>81</v>
      </c>
      <c r="H16" s="34">
        <v>3898.9650000000001</v>
      </c>
      <c r="I16" s="35"/>
      <c r="J16" s="32" t="s">
        <v>93</v>
      </c>
      <c r="K16" s="34">
        <v>2304</v>
      </c>
      <c r="L16" s="35"/>
      <c r="M16" s="32" t="s">
        <v>97</v>
      </c>
      <c r="N16" s="34">
        <v>1376.72</v>
      </c>
      <c r="O16" s="35"/>
      <c r="P16" s="32" t="s">
        <v>98</v>
      </c>
      <c r="Q16" s="34">
        <v>542</v>
      </c>
      <c r="R16" s="35"/>
      <c r="S16" s="32" t="s">
        <v>82</v>
      </c>
      <c r="T16" s="34">
        <v>171</v>
      </c>
      <c r="U16" s="35"/>
      <c r="V16" s="32" t="s">
        <v>99</v>
      </c>
      <c r="W16" s="34">
        <v>170</v>
      </c>
      <c r="X16" s="35"/>
      <c r="Y16" s="32" t="s">
        <v>95</v>
      </c>
      <c r="Z16" s="34">
        <v>99</v>
      </c>
    </row>
    <row r="17" spans="1:26" s="8" customFormat="1" ht="12" customHeight="1" x14ac:dyDescent="0.15">
      <c r="A17" s="39"/>
      <c r="B17" s="39"/>
      <c r="C17" s="39"/>
      <c r="D17" s="39" t="s">
        <v>25</v>
      </c>
      <c r="E17" s="13">
        <v>7</v>
      </c>
      <c r="F17" s="33"/>
      <c r="G17" s="32" t="s">
        <v>81</v>
      </c>
      <c r="H17" s="34">
        <v>11454.09</v>
      </c>
      <c r="I17" s="35"/>
      <c r="J17" s="32" t="s">
        <v>98</v>
      </c>
      <c r="K17" s="34">
        <v>1614</v>
      </c>
      <c r="L17" s="35"/>
      <c r="M17" s="32" t="s">
        <v>93</v>
      </c>
      <c r="N17" s="34">
        <v>1509</v>
      </c>
      <c r="O17" s="35"/>
      <c r="P17" s="32" t="s">
        <v>99</v>
      </c>
      <c r="Q17" s="34">
        <v>1487</v>
      </c>
      <c r="R17" s="35"/>
      <c r="S17" s="32" t="s">
        <v>95</v>
      </c>
      <c r="T17" s="34">
        <v>235</v>
      </c>
      <c r="U17" s="35"/>
      <c r="V17" s="32" t="s">
        <v>97</v>
      </c>
      <c r="W17" s="34">
        <v>215.38</v>
      </c>
      <c r="X17" s="35"/>
      <c r="Y17" s="32" t="s">
        <v>94</v>
      </c>
      <c r="Z17" s="34">
        <v>212.4</v>
      </c>
    </row>
    <row r="18" spans="1:26" s="8" customFormat="1" ht="12" customHeight="1" x14ac:dyDescent="0.15">
      <c r="A18" s="39"/>
      <c r="B18" s="39"/>
      <c r="C18" s="39"/>
      <c r="D18" s="39"/>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39"/>
      <c r="B19" s="39"/>
      <c r="C19" s="39"/>
      <c r="D19" s="39" t="s">
        <v>26</v>
      </c>
      <c r="E19" s="13">
        <v>8</v>
      </c>
      <c r="F19" s="33"/>
      <c r="G19" s="32" t="s">
        <v>81</v>
      </c>
      <c r="H19" s="34">
        <v>2618.444</v>
      </c>
      <c r="I19" s="35"/>
      <c r="J19" s="32" t="s">
        <v>82</v>
      </c>
      <c r="K19" s="34">
        <v>62</v>
      </c>
      <c r="L19" s="35"/>
      <c r="M19" s="32" t="s">
        <v>91</v>
      </c>
      <c r="N19" s="34">
        <v>41</v>
      </c>
      <c r="O19" s="35"/>
      <c r="P19" s="32" t="s">
        <v>87</v>
      </c>
      <c r="Q19" s="34">
        <v>33</v>
      </c>
      <c r="R19" s="35"/>
      <c r="S19" s="32" t="s">
        <v>95</v>
      </c>
      <c r="T19" s="34">
        <v>28</v>
      </c>
      <c r="U19" s="35"/>
      <c r="V19" s="32" t="s">
        <v>114</v>
      </c>
      <c r="W19" s="34">
        <v>11</v>
      </c>
      <c r="X19" s="35"/>
      <c r="Y19" s="32" t="s">
        <v>96</v>
      </c>
      <c r="Z19" s="34">
        <v>8</v>
      </c>
    </row>
    <row r="20" spans="1:26" s="8" customFormat="1" ht="12" customHeight="1" x14ac:dyDescent="0.15">
      <c r="A20" s="39"/>
      <c r="B20" s="39"/>
      <c r="C20" s="39"/>
      <c r="D20" s="39" t="s">
        <v>27</v>
      </c>
      <c r="E20" s="13">
        <v>9</v>
      </c>
      <c r="F20" s="33"/>
      <c r="G20" s="32" t="s">
        <v>81</v>
      </c>
      <c r="H20" s="34">
        <v>2510.8200000000002</v>
      </c>
      <c r="I20" s="35"/>
      <c r="J20" s="32" t="s">
        <v>93</v>
      </c>
      <c r="K20" s="34">
        <v>112</v>
      </c>
      <c r="L20" s="35"/>
      <c r="M20" s="32" t="s">
        <v>95</v>
      </c>
      <c r="N20" s="34">
        <v>22</v>
      </c>
      <c r="O20" s="35"/>
      <c r="P20" s="32" t="s">
        <v>82</v>
      </c>
      <c r="Q20" s="34">
        <v>13</v>
      </c>
      <c r="R20" s="35"/>
      <c r="S20" s="32" t="s">
        <v>91</v>
      </c>
      <c r="T20" s="34">
        <v>11</v>
      </c>
      <c r="U20" s="35"/>
      <c r="V20" s="32" t="s">
        <v>87</v>
      </c>
      <c r="W20" s="34">
        <v>5</v>
      </c>
      <c r="X20" s="35"/>
      <c r="Y20" s="32" t="s">
        <v>119</v>
      </c>
      <c r="Z20" s="34">
        <v>1</v>
      </c>
    </row>
    <row r="21" spans="1:26" s="8" customFormat="1" ht="12" customHeight="1" x14ac:dyDescent="0.15">
      <c r="A21" s="39"/>
      <c r="B21" s="39"/>
      <c r="C21" s="39"/>
      <c r="D21" s="39" t="s">
        <v>28</v>
      </c>
      <c r="E21" s="13">
        <v>10</v>
      </c>
      <c r="F21" s="33"/>
      <c r="G21" s="32" t="s">
        <v>93</v>
      </c>
      <c r="H21" s="34">
        <v>1715</v>
      </c>
      <c r="I21" s="35"/>
      <c r="J21" s="32" t="s">
        <v>83</v>
      </c>
      <c r="K21" s="34">
        <v>1621</v>
      </c>
      <c r="L21" s="35"/>
      <c r="M21" s="32" t="s">
        <v>81</v>
      </c>
      <c r="N21" s="34">
        <v>383</v>
      </c>
      <c r="O21" s="35"/>
      <c r="P21" s="32" t="s">
        <v>80</v>
      </c>
      <c r="Q21" s="34">
        <v>308</v>
      </c>
      <c r="R21" s="35"/>
      <c r="S21" s="32" t="s">
        <v>92</v>
      </c>
      <c r="T21" s="34">
        <v>259</v>
      </c>
      <c r="U21" s="35"/>
      <c r="V21" s="32" t="s">
        <v>87</v>
      </c>
      <c r="W21" s="34">
        <v>228.6</v>
      </c>
      <c r="X21" s="35"/>
      <c r="Y21" s="32" t="s">
        <v>100</v>
      </c>
      <c r="Z21" s="34">
        <v>175</v>
      </c>
    </row>
    <row r="22" spans="1:26" s="8" customFormat="1" ht="12" customHeight="1" x14ac:dyDescent="0.15">
      <c r="A22" s="39"/>
      <c r="B22" s="39"/>
      <c r="C22" s="63" t="s">
        <v>29</v>
      </c>
      <c r="D22" s="63"/>
      <c r="E22" s="13">
        <v>11</v>
      </c>
      <c r="F22" s="33"/>
      <c r="G22" s="32" t="s">
        <v>81</v>
      </c>
      <c r="H22" s="34">
        <v>988.82</v>
      </c>
      <c r="I22" s="35"/>
      <c r="J22" s="32" t="s">
        <v>93</v>
      </c>
      <c r="K22" s="34">
        <v>470</v>
      </c>
      <c r="L22" s="35"/>
      <c r="M22" s="32" t="s">
        <v>97</v>
      </c>
      <c r="N22" s="34">
        <v>312</v>
      </c>
      <c r="O22" s="35"/>
      <c r="P22" s="32" t="s">
        <v>94</v>
      </c>
      <c r="Q22" s="34">
        <v>55.4</v>
      </c>
      <c r="R22" s="35"/>
      <c r="S22" s="32" t="s">
        <v>101</v>
      </c>
      <c r="T22" s="34" t="s">
        <v>126</v>
      </c>
      <c r="U22" s="35"/>
      <c r="V22" s="32" t="s">
        <v>89</v>
      </c>
      <c r="W22" s="34">
        <v>41.43</v>
      </c>
      <c r="X22" s="35"/>
      <c r="Y22" s="32" t="s">
        <v>80</v>
      </c>
      <c r="Z22" s="34">
        <v>28</v>
      </c>
    </row>
    <row r="23" spans="1:26" s="8" customFormat="1" ht="12" customHeight="1" x14ac:dyDescent="0.15">
      <c r="A23" s="39"/>
      <c r="B23" s="39"/>
      <c r="C23" s="63" t="s">
        <v>30</v>
      </c>
      <c r="D23" s="63"/>
      <c r="E23" s="13">
        <v>12</v>
      </c>
      <c r="F23" s="33"/>
      <c r="G23" s="32" t="s">
        <v>81</v>
      </c>
      <c r="H23" s="34">
        <v>12799.021000000001</v>
      </c>
      <c r="I23" s="35"/>
      <c r="J23" s="32" t="s">
        <v>98</v>
      </c>
      <c r="K23" s="34">
        <v>7263</v>
      </c>
      <c r="L23" s="35"/>
      <c r="M23" s="32" t="s">
        <v>99</v>
      </c>
      <c r="N23" s="34">
        <v>3136</v>
      </c>
      <c r="O23" s="35"/>
      <c r="P23" s="32" t="s">
        <v>94</v>
      </c>
      <c r="Q23" s="34">
        <v>618.29999999999995</v>
      </c>
      <c r="R23" s="35"/>
      <c r="S23" s="32" t="s">
        <v>96</v>
      </c>
      <c r="T23" s="34">
        <v>192</v>
      </c>
      <c r="U23" s="35"/>
      <c r="V23" s="32" t="s">
        <v>93</v>
      </c>
      <c r="W23" s="34">
        <v>168</v>
      </c>
      <c r="X23" s="35"/>
      <c r="Y23" s="32" t="s">
        <v>102</v>
      </c>
      <c r="Z23" s="34">
        <v>69</v>
      </c>
    </row>
    <row r="24" spans="1:26" s="8" customFormat="1" ht="12" customHeight="1" x14ac:dyDescent="0.15">
      <c r="A24" s="39"/>
      <c r="B24" s="39"/>
      <c r="C24" s="39"/>
      <c r="D24" s="39"/>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39"/>
      <c r="B25" s="39"/>
      <c r="C25" s="63" t="s">
        <v>31</v>
      </c>
      <c r="D25" s="63"/>
      <c r="E25" s="13">
        <v>13</v>
      </c>
      <c r="F25" s="33"/>
      <c r="G25" s="32" t="s">
        <v>80</v>
      </c>
      <c r="H25" s="34">
        <v>28310</v>
      </c>
      <c r="I25" s="35"/>
      <c r="J25" s="32" t="s">
        <v>85</v>
      </c>
      <c r="K25" s="34">
        <v>9105</v>
      </c>
      <c r="L25" s="35"/>
      <c r="M25" s="32" t="s">
        <v>103</v>
      </c>
      <c r="N25" s="34">
        <v>6479</v>
      </c>
      <c r="O25" s="35"/>
      <c r="P25" s="32" t="s">
        <v>91</v>
      </c>
      <c r="Q25" s="34">
        <v>5106</v>
      </c>
      <c r="R25" s="35"/>
      <c r="S25" s="32" t="s">
        <v>104</v>
      </c>
      <c r="T25" s="34">
        <v>4127</v>
      </c>
      <c r="U25" s="35"/>
      <c r="V25" s="32" t="s">
        <v>105</v>
      </c>
      <c r="W25" s="34" t="s">
        <v>126</v>
      </c>
      <c r="X25" s="35"/>
      <c r="Y25" s="32" t="s">
        <v>106</v>
      </c>
      <c r="Z25" s="34">
        <v>2009</v>
      </c>
    </row>
    <row r="26" spans="1:26" s="8" customFormat="1" ht="12" customHeight="1" x14ac:dyDescent="0.15">
      <c r="A26" s="39"/>
      <c r="B26" s="39"/>
      <c r="C26" s="63" t="s">
        <v>32</v>
      </c>
      <c r="D26" s="63"/>
      <c r="E26" s="13">
        <v>14</v>
      </c>
      <c r="F26" s="33"/>
      <c r="G26" s="32" t="s">
        <v>80</v>
      </c>
      <c r="H26" s="34">
        <v>13912</v>
      </c>
      <c r="I26" s="35"/>
      <c r="J26" s="32" t="s">
        <v>103</v>
      </c>
      <c r="K26" s="34">
        <v>636</v>
      </c>
      <c r="L26" s="35"/>
      <c r="M26" s="32" t="s">
        <v>82</v>
      </c>
      <c r="N26" s="34">
        <v>514</v>
      </c>
      <c r="O26" s="35"/>
      <c r="P26" s="32" t="s">
        <v>106</v>
      </c>
      <c r="Q26" s="34">
        <v>469</v>
      </c>
      <c r="R26" s="35"/>
      <c r="S26" s="32" t="s">
        <v>91</v>
      </c>
      <c r="T26" s="34">
        <v>294</v>
      </c>
      <c r="U26" s="35"/>
      <c r="V26" s="32" t="s">
        <v>92</v>
      </c>
      <c r="W26" s="34">
        <v>209</v>
      </c>
      <c r="X26" s="35"/>
      <c r="Y26" s="32" t="s">
        <v>104</v>
      </c>
      <c r="Z26" s="34">
        <v>193</v>
      </c>
    </row>
    <row r="27" spans="1:26" s="8" customFormat="1" ht="12" customHeight="1" x14ac:dyDescent="0.15">
      <c r="A27" s="39"/>
      <c r="B27" s="39"/>
      <c r="C27" s="63" t="s">
        <v>33</v>
      </c>
      <c r="D27" s="63"/>
      <c r="E27" s="13">
        <v>15</v>
      </c>
      <c r="F27" s="33"/>
      <c r="G27" s="32" t="s">
        <v>103</v>
      </c>
      <c r="H27" s="34">
        <v>2983</v>
      </c>
      <c r="I27" s="35"/>
      <c r="J27" s="32" t="s">
        <v>80</v>
      </c>
      <c r="K27" s="34">
        <v>1401</v>
      </c>
      <c r="L27" s="35"/>
      <c r="M27" s="32" t="s">
        <v>107</v>
      </c>
      <c r="N27" s="34">
        <v>903</v>
      </c>
      <c r="O27" s="35"/>
      <c r="P27" s="32" t="s">
        <v>106</v>
      </c>
      <c r="Q27" s="34">
        <v>531</v>
      </c>
      <c r="R27" s="35"/>
      <c r="S27" s="32" t="s">
        <v>108</v>
      </c>
      <c r="T27" s="34">
        <v>477</v>
      </c>
      <c r="U27" s="35"/>
      <c r="V27" s="32" t="s">
        <v>92</v>
      </c>
      <c r="W27" s="34">
        <v>440</v>
      </c>
      <c r="X27" s="35"/>
      <c r="Y27" s="32" t="s">
        <v>85</v>
      </c>
      <c r="Z27" s="34">
        <v>159</v>
      </c>
    </row>
    <row r="28" spans="1:26" s="8" customFormat="1" ht="12" customHeight="1" x14ac:dyDescent="0.15">
      <c r="A28" s="39"/>
      <c r="B28" s="39"/>
      <c r="C28" s="63" t="s">
        <v>34</v>
      </c>
      <c r="D28" s="63"/>
      <c r="E28" s="13">
        <v>16</v>
      </c>
      <c r="F28" s="33"/>
      <c r="G28" s="32" t="s">
        <v>105</v>
      </c>
      <c r="H28" s="34" t="s">
        <v>126</v>
      </c>
      <c r="I28" s="35"/>
      <c r="J28" s="32" t="s">
        <v>109</v>
      </c>
      <c r="K28" s="34">
        <v>2241</v>
      </c>
      <c r="L28" s="35"/>
      <c r="M28" s="32" t="s">
        <v>96</v>
      </c>
      <c r="N28" s="34">
        <v>2145</v>
      </c>
      <c r="O28" s="35"/>
      <c r="P28" s="32" t="s">
        <v>84</v>
      </c>
      <c r="Q28" s="34">
        <v>1544</v>
      </c>
      <c r="R28" s="35"/>
      <c r="S28" s="32" t="s">
        <v>110</v>
      </c>
      <c r="T28" s="34">
        <v>1365.5930000000001</v>
      </c>
      <c r="U28" s="35"/>
      <c r="V28" s="32" t="s">
        <v>112</v>
      </c>
      <c r="W28" s="34">
        <v>1323</v>
      </c>
      <c r="X28" s="35"/>
      <c r="Y28" s="32" t="s">
        <v>111</v>
      </c>
      <c r="Z28" s="34">
        <v>1237</v>
      </c>
    </row>
    <row r="29" spans="1:26" s="8" customFormat="1" ht="12" customHeight="1" x14ac:dyDescent="0.15">
      <c r="A29" s="39"/>
      <c r="B29" s="39"/>
      <c r="C29" s="39"/>
      <c r="D29" s="39" t="s">
        <v>35</v>
      </c>
      <c r="E29" s="13">
        <v>17</v>
      </c>
      <c r="F29" s="33"/>
      <c r="G29" s="32" t="s">
        <v>105</v>
      </c>
      <c r="H29" s="34" t="s">
        <v>126</v>
      </c>
      <c r="I29" s="35"/>
      <c r="J29" s="32" t="s">
        <v>109</v>
      </c>
      <c r="K29" s="34">
        <v>2198</v>
      </c>
      <c r="L29" s="35"/>
      <c r="M29" s="32" t="s">
        <v>96</v>
      </c>
      <c r="N29" s="34">
        <v>2145</v>
      </c>
      <c r="O29" s="35"/>
      <c r="P29" s="32" t="s">
        <v>110</v>
      </c>
      <c r="Q29" s="34">
        <v>1350</v>
      </c>
      <c r="R29" s="35"/>
      <c r="S29" s="32" t="s">
        <v>84</v>
      </c>
      <c r="T29" s="34">
        <v>1332</v>
      </c>
      <c r="U29" s="35"/>
      <c r="V29" s="32" t="s">
        <v>111</v>
      </c>
      <c r="W29" s="34">
        <v>874</v>
      </c>
      <c r="X29" s="35"/>
      <c r="Y29" s="32" t="s">
        <v>112</v>
      </c>
      <c r="Z29" s="34">
        <v>734</v>
      </c>
    </row>
    <row r="30" spans="1:26" s="8" customFormat="1" ht="12" customHeight="1" x14ac:dyDescent="0.15">
      <c r="A30" s="39"/>
      <c r="B30" s="39"/>
      <c r="C30" s="39"/>
      <c r="D30" s="39"/>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39"/>
      <c r="B31" s="39"/>
      <c r="C31" s="39"/>
      <c r="D31" s="39" t="s">
        <v>36</v>
      </c>
      <c r="E31" s="13">
        <v>18</v>
      </c>
      <c r="F31" s="33"/>
      <c r="G31" s="32" t="s">
        <v>113</v>
      </c>
      <c r="H31" s="34">
        <v>791</v>
      </c>
      <c r="I31" s="35"/>
      <c r="J31" s="32" t="s">
        <v>112</v>
      </c>
      <c r="K31" s="34">
        <v>589</v>
      </c>
      <c r="L31" s="35"/>
      <c r="M31" s="32" t="s">
        <v>88</v>
      </c>
      <c r="N31" s="34">
        <v>471</v>
      </c>
      <c r="O31" s="35"/>
      <c r="P31" s="32" t="s">
        <v>106</v>
      </c>
      <c r="Q31" s="34">
        <v>402</v>
      </c>
      <c r="R31" s="35"/>
      <c r="S31" s="32" t="s">
        <v>111</v>
      </c>
      <c r="T31" s="34">
        <v>363</v>
      </c>
      <c r="U31" s="35"/>
      <c r="V31" s="32" t="s">
        <v>94</v>
      </c>
      <c r="W31" s="34">
        <v>351</v>
      </c>
      <c r="X31" s="35"/>
      <c r="Y31" s="32" t="s">
        <v>114</v>
      </c>
      <c r="Z31" s="34">
        <v>306</v>
      </c>
    </row>
    <row r="32" spans="1:26" s="8" customFormat="1" ht="12" customHeight="1" x14ac:dyDescent="0.15">
      <c r="A32" s="39"/>
      <c r="B32" s="39"/>
      <c r="C32" s="63" t="s">
        <v>37</v>
      </c>
      <c r="D32" s="63"/>
      <c r="E32" s="13">
        <v>19</v>
      </c>
      <c r="F32" s="33"/>
      <c r="G32" s="32" t="s">
        <v>115</v>
      </c>
      <c r="H32" s="34">
        <v>10719</v>
      </c>
      <c r="I32" s="35"/>
      <c r="J32" s="32" t="s">
        <v>114</v>
      </c>
      <c r="K32" s="34">
        <v>2389</v>
      </c>
      <c r="L32" s="35"/>
      <c r="M32" s="32" t="s">
        <v>80</v>
      </c>
      <c r="N32" s="34">
        <v>2040</v>
      </c>
      <c r="O32" s="35"/>
      <c r="P32" s="32" t="s">
        <v>113</v>
      </c>
      <c r="Q32" s="34">
        <v>741</v>
      </c>
      <c r="R32" s="35"/>
      <c r="S32" s="32" t="s">
        <v>102</v>
      </c>
      <c r="T32" s="34">
        <v>715</v>
      </c>
      <c r="U32" s="35"/>
      <c r="V32" s="32" t="s">
        <v>106</v>
      </c>
      <c r="W32" s="34">
        <v>568</v>
      </c>
      <c r="X32" s="35"/>
      <c r="Y32" s="32" t="s">
        <v>93</v>
      </c>
      <c r="Z32" s="34">
        <v>562</v>
      </c>
    </row>
    <row r="33" spans="1:26" s="8" customFormat="1" ht="12" customHeight="1" x14ac:dyDescent="0.15">
      <c r="A33" s="39"/>
      <c r="B33" s="39"/>
      <c r="C33" s="63" t="s">
        <v>38</v>
      </c>
      <c r="D33" s="63"/>
      <c r="E33" s="13">
        <v>20</v>
      </c>
      <c r="F33" s="33"/>
      <c r="G33" s="32" t="s">
        <v>84</v>
      </c>
      <c r="H33" s="34">
        <v>18271</v>
      </c>
      <c r="I33" s="35"/>
      <c r="J33" s="32" t="s">
        <v>111</v>
      </c>
      <c r="K33" s="34">
        <v>14111</v>
      </c>
      <c r="L33" s="35"/>
      <c r="M33" s="32" t="s">
        <v>114</v>
      </c>
      <c r="N33" s="34">
        <v>11031</v>
      </c>
      <c r="O33" s="35"/>
      <c r="P33" s="32" t="s">
        <v>96</v>
      </c>
      <c r="Q33" s="34">
        <v>10521</v>
      </c>
      <c r="R33" s="35"/>
      <c r="S33" s="32" t="s">
        <v>80</v>
      </c>
      <c r="T33" s="34">
        <v>7345</v>
      </c>
      <c r="U33" s="35"/>
      <c r="V33" s="32" t="s">
        <v>109</v>
      </c>
      <c r="W33" s="34">
        <v>5705</v>
      </c>
      <c r="X33" s="35"/>
      <c r="Y33" s="32" t="s">
        <v>113</v>
      </c>
      <c r="Z33" s="34">
        <v>4462</v>
      </c>
    </row>
    <row r="34" spans="1:26" s="8" customFormat="1" ht="12" customHeight="1" x14ac:dyDescent="0.15">
      <c r="A34" s="39"/>
      <c r="B34" s="39"/>
      <c r="C34" s="63" t="s">
        <v>39</v>
      </c>
      <c r="D34" s="63"/>
      <c r="E34" s="13">
        <v>21</v>
      </c>
      <c r="F34" s="33"/>
      <c r="G34" s="32" t="s">
        <v>110</v>
      </c>
      <c r="H34" s="34">
        <v>3097.3510000000001</v>
      </c>
      <c r="I34" s="35"/>
      <c r="J34" s="32" t="s">
        <v>105</v>
      </c>
      <c r="K34" s="34" t="s">
        <v>126</v>
      </c>
      <c r="L34" s="35"/>
      <c r="M34" s="32" t="s">
        <v>116</v>
      </c>
      <c r="N34" s="34">
        <v>2195</v>
      </c>
      <c r="O34" s="35"/>
      <c r="P34" s="32" t="s">
        <v>94</v>
      </c>
      <c r="Q34" s="34">
        <v>2047.7</v>
      </c>
      <c r="R34" s="35"/>
      <c r="S34" s="32" t="s">
        <v>111</v>
      </c>
      <c r="T34" s="34">
        <v>1533</v>
      </c>
      <c r="U34" s="35"/>
      <c r="V34" s="32" t="s">
        <v>117</v>
      </c>
      <c r="W34" s="34">
        <v>1430</v>
      </c>
      <c r="X34" s="35"/>
      <c r="Y34" s="32" t="s">
        <v>96</v>
      </c>
      <c r="Z34" s="34">
        <v>1335</v>
      </c>
    </row>
    <row r="35" spans="1:26" s="8" customFormat="1" ht="12" customHeight="1" x14ac:dyDescent="0.15">
      <c r="A35" s="39"/>
      <c r="B35" s="39"/>
      <c r="C35" s="63" t="s">
        <v>40</v>
      </c>
      <c r="D35" s="63"/>
      <c r="E35" s="13">
        <v>22</v>
      </c>
      <c r="F35" s="33"/>
      <c r="G35" s="32" t="s">
        <v>80</v>
      </c>
      <c r="H35" s="34">
        <v>5812</v>
      </c>
      <c r="I35" s="35"/>
      <c r="J35" s="32" t="s">
        <v>96</v>
      </c>
      <c r="K35" s="34">
        <v>975</v>
      </c>
      <c r="L35" s="35"/>
      <c r="M35" s="32" t="s">
        <v>82</v>
      </c>
      <c r="N35" s="34">
        <v>736.51</v>
      </c>
      <c r="O35" s="35"/>
      <c r="P35" s="32" t="s">
        <v>85</v>
      </c>
      <c r="Q35" s="34">
        <v>526</v>
      </c>
      <c r="R35" s="35"/>
      <c r="S35" s="32" t="s">
        <v>110</v>
      </c>
      <c r="T35" s="34">
        <v>488.78</v>
      </c>
      <c r="U35" s="35"/>
      <c r="V35" s="32" t="s">
        <v>83</v>
      </c>
      <c r="W35" s="34">
        <v>446</v>
      </c>
      <c r="X35" s="35"/>
      <c r="Y35" s="32" t="s">
        <v>90</v>
      </c>
      <c r="Z35" s="34">
        <v>428</v>
      </c>
    </row>
    <row r="36" spans="1:26" s="8" customFormat="1" ht="12" customHeight="1" x14ac:dyDescent="0.15">
      <c r="A36" s="39"/>
      <c r="B36" s="39"/>
      <c r="C36" s="39"/>
      <c r="D36" s="39"/>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39"/>
      <c r="B37" s="39"/>
      <c r="C37" s="63" t="s">
        <v>41</v>
      </c>
      <c r="D37" s="63"/>
      <c r="E37" s="13">
        <v>23</v>
      </c>
      <c r="F37" s="33"/>
      <c r="G37" s="32" t="s">
        <v>80</v>
      </c>
      <c r="H37" s="34">
        <v>2857</v>
      </c>
      <c r="I37" s="35"/>
      <c r="J37" s="32" t="s">
        <v>90</v>
      </c>
      <c r="K37" s="34">
        <v>725</v>
      </c>
      <c r="L37" s="35"/>
      <c r="M37" s="32" t="s">
        <v>85</v>
      </c>
      <c r="N37" s="34">
        <v>690</v>
      </c>
      <c r="O37" s="35"/>
      <c r="P37" s="32" t="s">
        <v>96</v>
      </c>
      <c r="Q37" s="34">
        <v>624</v>
      </c>
      <c r="R37" s="35"/>
      <c r="S37" s="32" t="s">
        <v>82</v>
      </c>
      <c r="T37" s="34">
        <v>430.7</v>
      </c>
      <c r="U37" s="35"/>
      <c r="V37" s="32" t="s">
        <v>103</v>
      </c>
      <c r="W37" s="34">
        <v>270</v>
      </c>
      <c r="X37" s="35"/>
      <c r="Y37" s="32" t="s">
        <v>83</v>
      </c>
      <c r="Z37" s="34">
        <v>173</v>
      </c>
    </row>
    <row r="38" spans="1:26" s="8" customFormat="1" ht="12" customHeight="1" x14ac:dyDescent="0.15">
      <c r="A38" s="39"/>
      <c r="B38" s="39"/>
      <c r="C38" s="63" t="s">
        <v>42</v>
      </c>
      <c r="D38" s="63"/>
      <c r="E38" s="13">
        <v>24</v>
      </c>
      <c r="F38" s="33"/>
      <c r="G38" s="32" t="s">
        <v>94</v>
      </c>
      <c r="H38" s="34">
        <v>1298.7</v>
      </c>
      <c r="I38" s="35"/>
      <c r="J38" s="32" t="s">
        <v>80</v>
      </c>
      <c r="K38" s="34">
        <v>879</v>
      </c>
      <c r="L38" s="35"/>
      <c r="M38" s="32" t="s">
        <v>103</v>
      </c>
      <c r="N38" s="34">
        <v>610</v>
      </c>
      <c r="O38" s="35"/>
      <c r="P38" s="32" t="s">
        <v>108</v>
      </c>
      <c r="Q38" s="34">
        <v>548</v>
      </c>
      <c r="R38" s="35"/>
      <c r="S38" s="32" t="s">
        <v>118</v>
      </c>
      <c r="T38" s="34">
        <v>258</v>
      </c>
      <c r="U38" s="35"/>
      <c r="V38" s="32" t="s">
        <v>96</v>
      </c>
      <c r="W38" s="34">
        <v>158.6</v>
      </c>
      <c r="X38" s="35"/>
      <c r="Y38" s="32" t="s">
        <v>90</v>
      </c>
      <c r="Z38" s="34">
        <v>158</v>
      </c>
    </row>
    <row r="39" spans="1:26" s="8" customFormat="1" ht="12" customHeight="1" x14ac:dyDescent="0.15">
      <c r="A39" s="39"/>
      <c r="B39" s="39"/>
      <c r="C39" s="63" t="s">
        <v>43</v>
      </c>
      <c r="D39" s="63"/>
      <c r="E39" s="13">
        <v>25</v>
      </c>
      <c r="F39" s="33"/>
      <c r="G39" s="32" t="s">
        <v>90</v>
      </c>
      <c r="H39" s="34">
        <v>1309</v>
      </c>
      <c r="I39" s="35"/>
      <c r="J39" s="32" t="s">
        <v>80</v>
      </c>
      <c r="K39" s="34">
        <v>1165</v>
      </c>
      <c r="L39" s="35"/>
      <c r="M39" s="32" t="s">
        <v>87</v>
      </c>
      <c r="N39" s="34">
        <v>612.20000000000005</v>
      </c>
      <c r="O39" s="35"/>
      <c r="P39" s="32" t="s">
        <v>82</v>
      </c>
      <c r="Q39" s="34">
        <v>272</v>
      </c>
      <c r="R39" s="35"/>
      <c r="S39" s="32" t="s">
        <v>115</v>
      </c>
      <c r="T39" s="34">
        <v>182</v>
      </c>
      <c r="U39" s="35"/>
      <c r="V39" s="32" t="s">
        <v>85</v>
      </c>
      <c r="W39" s="34">
        <v>141</v>
      </c>
      <c r="X39" s="35"/>
      <c r="Y39" s="32" t="s">
        <v>113</v>
      </c>
      <c r="Z39" s="34">
        <v>139</v>
      </c>
    </row>
    <row r="40" spans="1:26" s="8" customFormat="1" ht="12" customHeight="1" x14ac:dyDescent="0.15">
      <c r="A40" s="39"/>
      <c r="B40" s="39"/>
      <c r="C40" s="63" t="s">
        <v>44</v>
      </c>
      <c r="D40" s="63"/>
      <c r="E40" s="13">
        <v>26</v>
      </c>
      <c r="F40" s="33"/>
      <c r="G40" s="32" t="s">
        <v>80</v>
      </c>
      <c r="H40" s="34">
        <v>23320.5</v>
      </c>
      <c r="I40" s="35"/>
      <c r="J40" s="32" t="s">
        <v>82</v>
      </c>
      <c r="K40" s="34">
        <v>17531.599999999999</v>
      </c>
      <c r="L40" s="35"/>
      <c r="M40" s="32" t="s">
        <v>83</v>
      </c>
      <c r="N40" s="34">
        <v>16114.8</v>
      </c>
      <c r="O40" s="35"/>
      <c r="P40" s="32" t="s">
        <v>85</v>
      </c>
      <c r="Q40" s="34">
        <v>15773</v>
      </c>
      <c r="R40" s="35"/>
      <c r="S40" s="32" t="s">
        <v>86</v>
      </c>
      <c r="T40" s="34">
        <v>9299.3029999999999</v>
      </c>
      <c r="U40" s="35"/>
      <c r="V40" s="32" t="s">
        <v>103</v>
      </c>
      <c r="W40" s="34">
        <v>5373</v>
      </c>
      <c r="X40" s="35"/>
      <c r="Y40" s="32" t="s">
        <v>90</v>
      </c>
      <c r="Z40" s="34">
        <v>4666</v>
      </c>
    </row>
    <row r="41" spans="1:26" s="8" customFormat="1" ht="12" customHeight="1" x14ac:dyDescent="0.15">
      <c r="A41" s="39"/>
      <c r="B41" s="39"/>
      <c r="C41" s="63" t="s">
        <v>45</v>
      </c>
      <c r="D41" s="63"/>
      <c r="E41" s="13">
        <v>27</v>
      </c>
      <c r="F41" s="33"/>
      <c r="G41" s="32" t="s">
        <v>80</v>
      </c>
      <c r="H41" s="34">
        <v>10977</v>
      </c>
      <c r="I41" s="35"/>
      <c r="J41" s="32" t="s">
        <v>119</v>
      </c>
      <c r="K41" s="34">
        <v>3197</v>
      </c>
      <c r="L41" s="35"/>
      <c r="M41" s="32" t="s">
        <v>84</v>
      </c>
      <c r="N41" s="34">
        <v>2341</v>
      </c>
      <c r="O41" s="35"/>
      <c r="P41" s="32" t="s">
        <v>120</v>
      </c>
      <c r="Q41" s="34">
        <v>1405</v>
      </c>
      <c r="R41" s="35"/>
      <c r="S41" s="32" t="s">
        <v>82</v>
      </c>
      <c r="T41" s="34">
        <v>1239</v>
      </c>
      <c r="U41" s="35"/>
      <c r="V41" s="32" t="s">
        <v>83</v>
      </c>
      <c r="W41" s="34">
        <v>1040.0999999999999</v>
      </c>
      <c r="X41" s="35"/>
      <c r="Y41" s="32" t="s">
        <v>86</v>
      </c>
      <c r="Z41" s="34">
        <v>1033.6659999999999</v>
      </c>
    </row>
    <row r="42" spans="1:26" s="8" customFormat="1" ht="12" customHeight="1" x14ac:dyDescent="0.15">
      <c r="A42" s="39"/>
      <c r="B42" s="39"/>
      <c r="C42" s="39"/>
      <c r="D42" s="39"/>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39"/>
      <c r="B43" s="39"/>
      <c r="C43" s="63" t="s">
        <v>46</v>
      </c>
      <c r="D43" s="63"/>
      <c r="E43" s="13">
        <v>28</v>
      </c>
      <c r="F43" s="33"/>
      <c r="G43" s="32" t="s">
        <v>80</v>
      </c>
      <c r="H43" s="34">
        <v>31227</v>
      </c>
      <c r="I43" s="35"/>
      <c r="J43" s="32" t="s">
        <v>83</v>
      </c>
      <c r="K43" s="34">
        <v>7948</v>
      </c>
      <c r="L43" s="35"/>
      <c r="M43" s="32" t="s">
        <v>87</v>
      </c>
      <c r="N43" s="34">
        <v>5385.9</v>
      </c>
      <c r="O43" s="35"/>
      <c r="P43" s="32" t="s">
        <v>86</v>
      </c>
      <c r="Q43" s="34">
        <v>3090.0720000000001</v>
      </c>
      <c r="R43" s="35"/>
      <c r="S43" s="32" t="s">
        <v>82</v>
      </c>
      <c r="T43" s="34">
        <v>3034.87</v>
      </c>
      <c r="U43" s="35"/>
      <c r="V43" s="32" t="s">
        <v>91</v>
      </c>
      <c r="W43" s="34">
        <v>2072</v>
      </c>
      <c r="X43" s="35"/>
      <c r="Y43" s="32" t="s">
        <v>92</v>
      </c>
      <c r="Z43" s="34">
        <v>787</v>
      </c>
    </row>
    <row r="44" spans="1:26" s="8" customFormat="1" ht="12" customHeight="1" x14ac:dyDescent="0.15">
      <c r="A44" s="39"/>
      <c r="B44" s="39"/>
      <c r="C44" s="63" t="s">
        <v>47</v>
      </c>
      <c r="D44" s="63"/>
      <c r="E44" s="13">
        <v>29</v>
      </c>
      <c r="F44" s="33"/>
      <c r="G44" s="32" t="s">
        <v>80</v>
      </c>
      <c r="H44" s="34">
        <v>9829</v>
      </c>
      <c r="I44" s="35"/>
      <c r="J44" s="32" t="s">
        <v>84</v>
      </c>
      <c r="K44" s="34">
        <v>7742</v>
      </c>
      <c r="L44" s="35"/>
      <c r="M44" s="32" t="s">
        <v>107</v>
      </c>
      <c r="N44" s="34">
        <v>3333</v>
      </c>
      <c r="O44" s="35"/>
      <c r="P44" s="32" t="s">
        <v>83</v>
      </c>
      <c r="Q44" s="34">
        <v>3059</v>
      </c>
      <c r="R44" s="35"/>
      <c r="S44" s="32" t="s">
        <v>86</v>
      </c>
      <c r="T44" s="34">
        <v>2904.9589999999998</v>
      </c>
      <c r="U44" s="35"/>
      <c r="V44" s="32" t="s">
        <v>91</v>
      </c>
      <c r="W44" s="34">
        <v>2079</v>
      </c>
      <c r="X44" s="35"/>
      <c r="Y44" s="32" t="s">
        <v>82</v>
      </c>
      <c r="Z44" s="34">
        <v>2036.03</v>
      </c>
    </row>
    <row r="45" spans="1:26" s="8" customFormat="1" ht="12" customHeight="1" x14ac:dyDescent="0.15">
      <c r="A45" s="39"/>
      <c r="B45" s="39"/>
      <c r="C45" s="39"/>
      <c r="D45" s="39" t="s">
        <v>48</v>
      </c>
      <c r="E45" s="13">
        <v>30</v>
      </c>
      <c r="F45" s="33"/>
      <c r="G45" s="32" t="s">
        <v>84</v>
      </c>
      <c r="H45" s="34">
        <v>6388</v>
      </c>
      <c r="I45" s="35"/>
      <c r="J45" s="32" t="s">
        <v>107</v>
      </c>
      <c r="K45" s="34">
        <v>2409</v>
      </c>
      <c r="L45" s="35"/>
      <c r="M45" s="32" t="s">
        <v>80</v>
      </c>
      <c r="N45" s="34">
        <v>788</v>
      </c>
      <c r="O45" s="35"/>
      <c r="P45" s="32" t="s">
        <v>96</v>
      </c>
      <c r="Q45" s="34">
        <v>545</v>
      </c>
      <c r="R45" s="35"/>
      <c r="S45" s="32" t="s">
        <v>82</v>
      </c>
      <c r="T45" s="34">
        <v>401</v>
      </c>
      <c r="U45" s="35"/>
      <c r="V45" s="32" t="s">
        <v>83</v>
      </c>
      <c r="W45" s="34">
        <v>346</v>
      </c>
      <c r="X45" s="35"/>
      <c r="Y45" s="32" t="s">
        <v>85</v>
      </c>
      <c r="Z45" s="34">
        <v>265</v>
      </c>
    </row>
    <row r="46" spans="1:26" s="8" customFormat="1" ht="12" customHeight="1" x14ac:dyDescent="0.15">
      <c r="A46" s="39"/>
      <c r="B46" s="39"/>
      <c r="C46" s="39"/>
      <c r="D46" s="39" t="s">
        <v>49</v>
      </c>
      <c r="E46" s="13">
        <v>31</v>
      </c>
      <c r="F46" s="33"/>
      <c r="G46" s="32" t="s">
        <v>80</v>
      </c>
      <c r="H46" s="34">
        <v>1570</v>
      </c>
      <c r="I46" s="35"/>
      <c r="J46" s="32" t="s">
        <v>83</v>
      </c>
      <c r="K46" s="34">
        <v>800</v>
      </c>
      <c r="L46" s="35"/>
      <c r="M46" s="32" t="s">
        <v>91</v>
      </c>
      <c r="N46" s="34">
        <v>640</v>
      </c>
      <c r="O46" s="35"/>
      <c r="P46" s="32" t="s">
        <v>87</v>
      </c>
      <c r="Q46" s="34">
        <v>228.9</v>
      </c>
      <c r="R46" s="35"/>
      <c r="S46" s="32" t="s">
        <v>121</v>
      </c>
      <c r="T46" s="34">
        <v>217</v>
      </c>
      <c r="U46" s="35"/>
      <c r="V46" s="32" t="s">
        <v>107</v>
      </c>
      <c r="W46" s="34">
        <v>166</v>
      </c>
      <c r="X46" s="35"/>
      <c r="Y46" s="32" t="s">
        <v>93</v>
      </c>
      <c r="Z46" s="34">
        <v>136</v>
      </c>
    </row>
    <row r="47" spans="1:26" s="8" customFormat="1" ht="12" customHeight="1" x14ac:dyDescent="0.15">
      <c r="A47" s="39"/>
      <c r="B47" s="39"/>
      <c r="C47" s="39"/>
      <c r="D47" s="39" t="s">
        <v>50</v>
      </c>
      <c r="E47" s="13">
        <v>32</v>
      </c>
      <c r="F47" s="33"/>
      <c r="G47" s="32" t="s">
        <v>80</v>
      </c>
      <c r="H47" s="34">
        <v>7471</v>
      </c>
      <c r="I47" s="35"/>
      <c r="J47" s="32" t="s">
        <v>86</v>
      </c>
      <c r="K47" s="34">
        <v>2795.9589999999998</v>
      </c>
      <c r="L47" s="35"/>
      <c r="M47" s="32" t="s">
        <v>83</v>
      </c>
      <c r="N47" s="34">
        <v>1913</v>
      </c>
      <c r="O47" s="35"/>
      <c r="P47" s="32" t="s">
        <v>82</v>
      </c>
      <c r="Q47" s="34">
        <v>1620.03</v>
      </c>
      <c r="R47" s="35"/>
      <c r="S47" s="32" t="s">
        <v>91</v>
      </c>
      <c r="T47" s="34">
        <v>1375</v>
      </c>
      <c r="U47" s="35"/>
      <c r="V47" s="32" t="s">
        <v>84</v>
      </c>
      <c r="W47" s="34">
        <v>1354</v>
      </c>
      <c r="X47" s="35"/>
      <c r="Y47" s="32" t="s">
        <v>106</v>
      </c>
      <c r="Z47" s="34">
        <v>899</v>
      </c>
    </row>
    <row r="48" spans="1:26" s="8" customFormat="1" ht="12" customHeight="1" x14ac:dyDescent="0.15">
      <c r="A48" s="39"/>
      <c r="B48" s="39"/>
      <c r="C48" s="39"/>
      <c r="D48" s="39"/>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39"/>
      <c r="B49" s="39"/>
      <c r="C49" s="63" t="s">
        <v>51</v>
      </c>
      <c r="D49" s="63"/>
      <c r="E49" s="13">
        <v>33</v>
      </c>
      <c r="F49" s="33"/>
      <c r="G49" s="32" t="s">
        <v>80</v>
      </c>
      <c r="H49" s="34">
        <v>6893</v>
      </c>
      <c r="I49" s="35"/>
      <c r="J49" s="32" t="s">
        <v>83</v>
      </c>
      <c r="K49" s="34">
        <v>1715.6</v>
      </c>
      <c r="L49" s="35"/>
      <c r="M49" s="32" t="s">
        <v>122</v>
      </c>
      <c r="N49" s="34">
        <v>716</v>
      </c>
      <c r="O49" s="35"/>
      <c r="P49" s="32" t="s">
        <v>91</v>
      </c>
      <c r="Q49" s="34">
        <v>662</v>
      </c>
      <c r="R49" s="35"/>
      <c r="S49" s="32" t="s">
        <v>103</v>
      </c>
      <c r="T49" s="34">
        <v>508</v>
      </c>
      <c r="U49" s="35"/>
      <c r="V49" s="32" t="s">
        <v>86</v>
      </c>
      <c r="W49" s="34">
        <v>418</v>
      </c>
      <c r="X49" s="35"/>
      <c r="Y49" s="32" t="s">
        <v>82</v>
      </c>
      <c r="Z49" s="34">
        <v>402</v>
      </c>
    </row>
    <row r="50" spans="1:26" s="8" customFormat="1" ht="12" customHeight="1" x14ac:dyDescent="0.15">
      <c r="A50" s="39"/>
      <c r="B50" s="39"/>
      <c r="C50" s="63" t="s">
        <v>52</v>
      </c>
      <c r="D50" s="63"/>
      <c r="E50" s="13">
        <v>34</v>
      </c>
      <c r="F50" s="33"/>
      <c r="G50" s="32" t="s">
        <v>80</v>
      </c>
      <c r="H50" s="34">
        <v>8729</v>
      </c>
      <c r="I50" s="35"/>
      <c r="J50" s="32" t="s">
        <v>82</v>
      </c>
      <c r="K50" s="34">
        <v>2895</v>
      </c>
      <c r="L50" s="35"/>
      <c r="M50" s="32" t="s">
        <v>83</v>
      </c>
      <c r="N50" s="34">
        <v>1779</v>
      </c>
      <c r="O50" s="35"/>
      <c r="P50" s="32" t="s">
        <v>87</v>
      </c>
      <c r="Q50" s="34">
        <v>1300.2</v>
      </c>
      <c r="R50" s="35"/>
      <c r="S50" s="32" t="s">
        <v>86</v>
      </c>
      <c r="T50" s="34">
        <v>1052.17</v>
      </c>
      <c r="U50" s="35"/>
      <c r="V50" s="32" t="s">
        <v>91</v>
      </c>
      <c r="W50" s="34">
        <v>995</v>
      </c>
      <c r="X50" s="35"/>
      <c r="Y50" s="32" t="s">
        <v>84</v>
      </c>
      <c r="Z50" s="34">
        <v>899</v>
      </c>
    </row>
    <row r="51" spans="1:26" s="8" customFormat="1" ht="12" customHeight="1" x14ac:dyDescent="0.15">
      <c r="A51" s="39"/>
      <c r="B51" s="39"/>
      <c r="C51" s="63" t="s">
        <v>53</v>
      </c>
      <c r="D51" s="63"/>
      <c r="E51" s="13">
        <v>35</v>
      </c>
      <c r="F51" s="33"/>
      <c r="G51" s="32" t="s">
        <v>85</v>
      </c>
      <c r="H51" s="34">
        <v>1514</v>
      </c>
      <c r="I51" s="35"/>
      <c r="J51" s="32" t="s">
        <v>88</v>
      </c>
      <c r="K51" s="34">
        <v>325</v>
      </c>
      <c r="L51" s="35"/>
      <c r="M51" s="32" t="s">
        <v>80</v>
      </c>
      <c r="N51" s="34">
        <v>325</v>
      </c>
      <c r="O51" s="35"/>
      <c r="P51" s="32" t="s">
        <v>113</v>
      </c>
      <c r="Q51" s="34">
        <v>92</v>
      </c>
      <c r="R51" s="35"/>
      <c r="S51" s="32" t="s">
        <v>123</v>
      </c>
      <c r="T51" s="34">
        <v>48</v>
      </c>
      <c r="U51" s="35"/>
      <c r="V51" s="32" t="s">
        <v>82</v>
      </c>
      <c r="W51" s="34">
        <v>34</v>
      </c>
      <c r="X51" s="35"/>
      <c r="Y51" s="32" t="s">
        <v>106</v>
      </c>
      <c r="Z51" s="34">
        <v>11</v>
      </c>
    </row>
    <row r="52" spans="1:26" s="8" customFormat="1" ht="12" customHeight="1" x14ac:dyDescent="0.15">
      <c r="A52" s="39"/>
      <c r="B52" s="39"/>
      <c r="C52" s="63" t="s">
        <v>54</v>
      </c>
      <c r="D52" s="63"/>
      <c r="E52" s="13">
        <v>36</v>
      </c>
      <c r="F52" s="33"/>
      <c r="G52" s="32" t="s">
        <v>88</v>
      </c>
      <c r="H52" s="34">
        <v>2625</v>
      </c>
      <c r="I52" s="35"/>
      <c r="J52" s="32" t="s">
        <v>91</v>
      </c>
      <c r="K52" s="34">
        <v>1974</v>
      </c>
      <c r="L52" s="35"/>
      <c r="M52" s="32" t="s">
        <v>118</v>
      </c>
      <c r="N52" s="34">
        <v>1855</v>
      </c>
      <c r="O52" s="35"/>
      <c r="P52" s="32" t="s">
        <v>120</v>
      </c>
      <c r="Q52" s="34">
        <v>1834</v>
      </c>
      <c r="R52" s="35"/>
      <c r="S52" s="32" t="s">
        <v>124</v>
      </c>
      <c r="T52" s="34">
        <v>1602.2</v>
      </c>
      <c r="U52" s="35"/>
      <c r="V52" s="32" t="s">
        <v>82</v>
      </c>
      <c r="W52" s="34">
        <v>1468</v>
      </c>
      <c r="X52" s="35"/>
      <c r="Y52" s="32" t="s">
        <v>80</v>
      </c>
      <c r="Z52" s="34">
        <v>1199</v>
      </c>
    </row>
    <row r="53" spans="1:26" s="8" customFormat="1" ht="12" customHeight="1" x14ac:dyDescent="0.15">
      <c r="A53" s="39"/>
      <c r="B53" s="39"/>
      <c r="C53" s="63" t="s">
        <v>55</v>
      </c>
      <c r="D53" s="63"/>
      <c r="E53" s="13">
        <v>37</v>
      </c>
      <c r="F53" s="33"/>
      <c r="G53" s="32" t="s">
        <v>86</v>
      </c>
      <c r="H53" s="34">
        <v>4907</v>
      </c>
      <c r="I53" s="35"/>
      <c r="J53" s="32" t="s">
        <v>82</v>
      </c>
      <c r="K53" s="34">
        <v>2781</v>
      </c>
      <c r="L53" s="35"/>
      <c r="M53" s="32" t="s">
        <v>88</v>
      </c>
      <c r="N53" s="34">
        <v>2343</v>
      </c>
      <c r="O53" s="35"/>
      <c r="P53" s="32" t="s">
        <v>121</v>
      </c>
      <c r="Q53" s="34">
        <v>1847</v>
      </c>
      <c r="R53" s="35"/>
      <c r="S53" s="32" t="s">
        <v>81</v>
      </c>
      <c r="T53" s="34">
        <v>1439</v>
      </c>
      <c r="U53" s="35"/>
      <c r="V53" s="32" t="s">
        <v>80</v>
      </c>
      <c r="W53" s="34">
        <v>1320</v>
      </c>
      <c r="X53" s="35"/>
      <c r="Y53" s="32" t="s">
        <v>87</v>
      </c>
      <c r="Z53" s="34">
        <v>1167</v>
      </c>
    </row>
    <row r="54" spans="1:26" s="8" customFormat="1" ht="12" customHeight="1" x14ac:dyDescent="0.15">
      <c r="A54" s="39"/>
      <c r="B54" s="39"/>
      <c r="C54" s="39"/>
      <c r="D54" s="39"/>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3" t="s">
        <v>56</v>
      </c>
      <c r="B55" s="63"/>
      <c r="C55" s="63"/>
      <c r="D55" s="63"/>
      <c r="E55" s="13">
        <v>38</v>
      </c>
      <c r="F55" s="33"/>
      <c r="G55" s="32" t="s">
        <v>80</v>
      </c>
      <c r="H55" s="34">
        <v>7118.2</v>
      </c>
      <c r="I55" s="35"/>
      <c r="J55" s="32" t="s">
        <v>105</v>
      </c>
      <c r="K55" s="34" t="s">
        <v>126</v>
      </c>
      <c r="L55" s="35"/>
      <c r="M55" s="32" t="s">
        <v>82</v>
      </c>
      <c r="N55" s="34">
        <v>6196</v>
      </c>
      <c r="O55" s="35"/>
      <c r="P55" s="32" t="s">
        <v>87</v>
      </c>
      <c r="Q55" s="34">
        <v>5427.8</v>
      </c>
      <c r="R55" s="35"/>
      <c r="S55" s="32" t="s">
        <v>107</v>
      </c>
      <c r="T55" s="34">
        <v>2243</v>
      </c>
      <c r="U55" s="35"/>
      <c r="V55" s="32" t="s">
        <v>100</v>
      </c>
      <c r="W55" s="34">
        <v>1663</v>
      </c>
      <c r="X55" s="35"/>
      <c r="Y55" s="32" t="s">
        <v>84</v>
      </c>
      <c r="Z55" s="34">
        <v>1454</v>
      </c>
    </row>
    <row r="56" spans="1:26" s="8" customFormat="1" ht="12" customHeight="1" x14ac:dyDescent="0.15">
      <c r="A56" s="39"/>
      <c r="B56" s="39"/>
      <c r="C56" s="63" t="s">
        <v>31</v>
      </c>
      <c r="D56" s="63"/>
      <c r="E56" s="13">
        <v>39</v>
      </c>
      <c r="F56" s="33"/>
      <c r="G56" s="32" t="s">
        <v>80</v>
      </c>
      <c r="H56" s="34">
        <v>825</v>
      </c>
      <c r="I56" s="35"/>
      <c r="J56" s="32" t="s">
        <v>104</v>
      </c>
      <c r="K56" s="34">
        <v>255</v>
      </c>
      <c r="L56" s="35"/>
      <c r="M56" s="32" t="s">
        <v>84</v>
      </c>
      <c r="N56" s="34">
        <v>239</v>
      </c>
      <c r="O56" s="35"/>
      <c r="P56" s="32" t="s">
        <v>85</v>
      </c>
      <c r="Q56" s="34">
        <v>186</v>
      </c>
      <c r="R56" s="35"/>
      <c r="S56" s="32" t="s">
        <v>92</v>
      </c>
      <c r="T56" s="34">
        <v>164</v>
      </c>
      <c r="U56" s="35"/>
      <c r="V56" s="32" t="s">
        <v>120</v>
      </c>
      <c r="W56" s="34">
        <v>156</v>
      </c>
      <c r="X56" s="35"/>
      <c r="Y56" s="32" t="s">
        <v>117</v>
      </c>
      <c r="Z56" s="34">
        <v>148</v>
      </c>
    </row>
    <row r="57" spans="1:26" s="8" customFormat="1" ht="12" customHeight="1" x14ac:dyDescent="0.15">
      <c r="A57" s="39"/>
      <c r="B57" s="39"/>
      <c r="C57" s="63" t="s">
        <v>32</v>
      </c>
      <c r="D57" s="63"/>
      <c r="E57" s="13">
        <v>40</v>
      </c>
      <c r="F57" s="33"/>
      <c r="G57" s="32" t="s">
        <v>119</v>
      </c>
      <c r="H57" s="34">
        <v>38</v>
      </c>
      <c r="I57" s="35"/>
      <c r="J57" s="32" t="s">
        <v>84</v>
      </c>
      <c r="K57" s="34">
        <v>29</v>
      </c>
      <c r="L57" s="35"/>
      <c r="M57" s="32" t="s">
        <v>80</v>
      </c>
      <c r="N57" s="34">
        <v>27</v>
      </c>
      <c r="O57" s="35"/>
      <c r="P57" s="32" t="s">
        <v>85</v>
      </c>
      <c r="Q57" s="34">
        <v>21</v>
      </c>
      <c r="R57" s="35"/>
      <c r="S57" s="32" t="s">
        <v>92</v>
      </c>
      <c r="T57" s="34">
        <v>16</v>
      </c>
      <c r="U57" s="35"/>
      <c r="V57" s="32" t="s">
        <v>91</v>
      </c>
      <c r="W57" s="34">
        <v>11</v>
      </c>
      <c r="X57" s="35"/>
      <c r="Y57" s="32" t="s">
        <v>90</v>
      </c>
      <c r="Z57" s="34">
        <v>10</v>
      </c>
    </row>
    <row r="58" spans="1:26" s="8" customFormat="1" ht="12" customHeight="1" x14ac:dyDescent="0.15">
      <c r="A58" s="39"/>
      <c r="B58" s="39"/>
      <c r="C58" s="63" t="s">
        <v>57</v>
      </c>
      <c r="D58" s="63"/>
      <c r="E58" s="13">
        <v>41</v>
      </c>
      <c r="F58" s="33"/>
      <c r="G58" s="32" t="s">
        <v>105</v>
      </c>
      <c r="H58" s="34" t="s">
        <v>126</v>
      </c>
      <c r="I58" s="35"/>
      <c r="J58" s="32" t="s">
        <v>82</v>
      </c>
      <c r="K58" s="34">
        <v>4230</v>
      </c>
      <c r="L58" s="35"/>
      <c r="M58" s="32" t="s">
        <v>80</v>
      </c>
      <c r="N58" s="34">
        <v>752</v>
      </c>
      <c r="O58" s="35"/>
      <c r="P58" s="32" t="s">
        <v>124</v>
      </c>
      <c r="Q58" s="34">
        <v>665.6</v>
      </c>
      <c r="R58" s="35"/>
      <c r="S58" s="32" t="s">
        <v>103</v>
      </c>
      <c r="T58" s="34">
        <v>536</v>
      </c>
      <c r="U58" s="35"/>
      <c r="V58" s="32" t="s">
        <v>88</v>
      </c>
      <c r="W58" s="34">
        <v>417</v>
      </c>
      <c r="X58" s="35"/>
      <c r="Y58" s="32" t="s">
        <v>104</v>
      </c>
      <c r="Z58" s="34">
        <v>179</v>
      </c>
    </row>
    <row r="59" spans="1:26" s="8" customFormat="1" ht="12" customHeight="1" x14ac:dyDescent="0.15">
      <c r="A59" s="39"/>
      <c r="B59" s="39"/>
      <c r="C59" s="63" t="s">
        <v>58</v>
      </c>
      <c r="D59" s="63"/>
      <c r="E59" s="13">
        <v>42</v>
      </c>
      <c r="F59" s="33"/>
      <c r="G59" s="32" t="s">
        <v>80</v>
      </c>
      <c r="H59" s="34">
        <v>1863.2</v>
      </c>
      <c r="I59" s="35"/>
      <c r="J59" s="32" t="s">
        <v>105</v>
      </c>
      <c r="K59" s="34" t="s">
        <v>126</v>
      </c>
      <c r="L59" s="35"/>
      <c r="M59" s="32" t="s">
        <v>100</v>
      </c>
      <c r="N59" s="34">
        <v>367</v>
      </c>
      <c r="O59" s="35"/>
      <c r="P59" s="32" t="s">
        <v>85</v>
      </c>
      <c r="Q59" s="34">
        <v>224</v>
      </c>
      <c r="R59" s="35"/>
      <c r="S59" s="32" t="s">
        <v>103</v>
      </c>
      <c r="T59" s="34">
        <v>223</v>
      </c>
      <c r="U59" s="35"/>
      <c r="V59" s="32" t="s">
        <v>82</v>
      </c>
      <c r="W59" s="34">
        <v>217</v>
      </c>
      <c r="X59" s="35"/>
      <c r="Y59" s="32" t="s">
        <v>84</v>
      </c>
      <c r="Z59" s="34">
        <v>209</v>
      </c>
    </row>
    <row r="60" spans="1:26" s="8" customFormat="1" ht="12" customHeight="1" x14ac:dyDescent="0.15">
      <c r="A60" s="39"/>
      <c r="B60" s="39"/>
      <c r="C60" s="39"/>
      <c r="D60" s="39"/>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39"/>
      <c r="B61" s="39"/>
      <c r="C61" s="63" t="s">
        <v>59</v>
      </c>
      <c r="D61" s="63"/>
      <c r="E61" s="13">
        <v>43</v>
      </c>
      <c r="F61" s="33"/>
      <c r="G61" s="32" t="s">
        <v>80</v>
      </c>
      <c r="H61" s="34">
        <v>939</v>
      </c>
      <c r="I61" s="35"/>
      <c r="J61" s="32" t="s">
        <v>103</v>
      </c>
      <c r="K61" s="34">
        <v>542</v>
      </c>
      <c r="L61" s="35"/>
      <c r="M61" s="32" t="s">
        <v>108</v>
      </c>
      <c r="N61" s="34">
        <v>457</v>
      </c>
      <c r="O61" s="35"/>
      <c r="P61" s="32" t="s">
        <v>92</v>
      </c>
      <c r="Q61" s="34">
        <v>383</v>
      </c>
      <c r="R61" s="35"/>
      <c r="S61" s="32" t="s">
        <v>107</v>
      </c>
      <c r="T61" s="34">
        <v>323</v>
      </c>
      <c r="U61" s="35"/>
      <c r="V61" s="32" t="s">
        <v>119</v>
      </c>
      <c r="W61" s="34">
        <v>123</v>
      </c>
      <c r="X61" s="35"/>
      <c r="Y61" s="32" t="s">
        <v>121</v>
      </c>
      <c r="Z61" s="34">
        <v>82</v>
      </c>
    </row>
    <row r="62" spans="1:26" s="8" customFormat="1" ht="12" customHeight="1" x14ac:dyDescent="0.15">
      <c r="A62" s="39"/>
      <c r="B62" s="39"/>
      <c r="C62" s="63" t="s">
        <v>60</v>
      </c>
      <c r="D62" s="63"/>
      <c r="E62" s="13">
        <v>44</v>
      </c>
      <c r="F62" s="33"/>
      <c r="G62" s="32" t="s">
        <v>87</v>
      </c>
      <c r="H62" s="34">
        <v>5117.1000000000004</v>
      </c>
      <c r="I62" s="35"/>
      <c r="J62" s="32" t="s">
        <v>80</v>
      </c>
      <c r="K62" s="34">
        <v>2712</v>
      </c>
      <c r="L62" s="35"/>
      <c r="M62" s="32" t="s">
        <v>107</v>
      </c>
      <c r="N62" s="34">
        <v>1811</v>
      </c>
      <c r="O62" s="35"/>
      <c r="P62" s="32" t="s">
        <v>82</v>
      </c>
      <c r="Q62" s="34">
        <v>1627</v>
      </c>
      <c r="R62" s="35"/>
      <c r="S62" s="32" t="s">
        <v>100</v>
      </c>
      <c r="T62" s="34">
        <v>1260</v>
      </c>
      <c r="U62" s="35"/>
      <c r="V62" s="32" t="s">
        <v>84</v>
      </c>
      <c r="W62" s="34">
        <v>939</v>
      </c>
      <c r="X62" s="35"/>
      <c r="Y62" s="32" t="s">
        <v>90</v>
      </c>
      <c r="Z62" s="34">
        <v>725</v>
      </c>
    </row>
    <row r="63" spans="1:26" s="8" customFormat="1" ht="12" customHeight="1" x14ac:dyDescent="0.15">
      <c r="A63" s="39"/>
      <c r="B63" s="39"/>
      <c r="C63" s="39"/>
      <c r="D63" s="39"/>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3" t="s">
        <v>61</v>
      </c>
      <c r="B64" s="63"/>
      <c r="C64" s="63"/>
      <c r="D64" s="63"/>
      <c r="E64" s="13">
        <v>45</v>
      </c>
      <c r="F64" s="33"/>
      <c r="G64" s="32" t="s">
        <v>80</v>
      </c>
      <c r="H64" s="34">
        <v>13269.1</v>
      </c>
      <c r="I64" s="35"/>
      <c r="J64" s="32" t="s">
        <v>81</v>
      </c>
      <c r="K64" s="34">
        <v>11323</v>
      </c>
      <c r="L64" s="35"/>
      <c r="M64" s="32" t="s">
        <v>86</v>
      </c>
      <c r="N64" s="34">
        <v>5155.7719999999999</v>
      </c>
      <c r="O64" s="35"/>
      <c r="P64" s="32" t="s">
        <v>96</v>
      </c>
      <c r="Q64" s="34">
        <v>4226</v>
      </c>
      <c r="R64" s="35"/>
      <c r="S64" s="32" t="s">
        <v>120</v>
      </c>
      <c r="T64" s="34">
        <v>3227</v>
      </c>
      <c r="U64" s="35"/>
      <c r="V64" s="32" t="s">
        <v>105</v>
      </c>
      <c r="W64" s="34" t="s">
        <v>126</v>
      </c>
      <c r="X64" s="35"/>
      <c r="Y64" s="32" t="s">
        <v>82</v>
      </c>
      <c r="Z64" s="34">
        <v>2191</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77</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8" customFormat="1" ht="12" customHeight="1" x14ac:dyDescent="0.15">
      <c r="A68" s="38" t="s">
        <v>125</v>
      </c>
    </row>
    <row r="69" spans="1:26" s="38" customFormat="1" ht="12" customHeight="1" x14ac:dyDescent="0.15">
      <c r="A69" s="38" t="s">
        <v>78</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2020-07-27T02:18:16Z</dcterms:created>
  <dcterms:modified xsi:type="dcterms:W3CDTF">2020-07-27T04:25:45Z</dcterms:modified>
</cp:coreProperties>
</file>