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21AA4C39-4996-4F6C-B938-31FA1D82AD8B}" xr6:coauthVersionLast="36" xr6:coauthVersionMax="36" xr10:uidLastSave="{00000000-0000-0000-0000-000000000000}"/>
  <bookViews>
    <workbookView xWindow="0" yWindow="0" windowWidth="27525" windowHeight="12105" xr2:uid="{B336F236-0DD9-4FF2-99DE-355A00906673}"/>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L58" i="2"/>
  <c r="I58" i="2"/>
  <c r="F58" i="2"/>
  <c r="Q57" i="2"/>
  <c r="P57" i="2"/>
  <c r="L57" i="2"/>
  <c r="I57" i="2"/>
  <c r="F57" i="2"/>
  <c r="Q56" i="2"/>
  <c r="P56" i="2"/>
  <c r="L56" i="2"/>
  <c r="I56" i="2"/>
  <c r="F56" i="2"/>
  <c r="N55" i="2"/>
  <c r="M55" i="2"/>
  <c r="K55" i="2"/>
  <c r="J55" i="2"/>
  <c r="H55" i="2"/>
  <c r="G55" i="2"/>
  <c r="Q53" i="2"/>
  <c r="P53" i="2"/>
  <c r="L53" i="2"/>
  <c r="I53" i="2"/>
  <c r="F53" i="2"/>
  <c r="Q52" i="2"/>
  <c r="P52" i="2"/>
  <c r="O52" i="2" s="1"/>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L45" i="2"/>
  <c r="I45" i="2"/>
  <c r="F45" i="2"/>
  <c r="N44" i="2"/>
  <c r="M44" i="2"/>
  <c r="K44" i="2"/>
  <c r="J44" i="2"/>
  <c r="H44" i="2"/>
  <c r="G44" i="2"/>
  <c r="Q43" i="2"/>
  <c r="P43" i="2"/>
  <c r="L43" i="2"/>
  <c r="I43" i="2"/>
  <c r="F43" i="2"/>
  <c r="Q41" i="2"/>
  <c r="P41" i="2"/>
  <c r="L41" i="2"/>
  <c r="I41" i="2"/>
  <c r="F41" i="2"/>
  <c r="Q40" i="2"/>
  <c r="P40" i="2"/>
  <c r="O40" i="2" s="1"/>
  <c r="L40" i="2"/>
  <c r="I40" i="2"/>
  <c r="F40" i="2"/>
  <c r="Q39" i="2"/>
  <c r="P39" i="2"/>
  <c r="L39" i="2"/>
  <c r="I39" i="2"/>
  <c r="F39" i="2"/>
  <c r="Q38" i="2"/>
  <c r="P38" i="2"/>
  <c r="L38" i="2"/>
  <c r="I38" i="2"/>
  <c r="F38" i="2"/>
  <c r="Q37" i="2"/>
  <c r="P37" i="2"/>
  <c r="L37" i="2"/>
  <c r="I37" i="2"/>
  <c r="F37" i="2"/>
  <c r="Q35" i="2"/>
  <c r="P35" i="2"/>
  <c r="L35" i="2"/>
  <c r="I35" i="2"/>
  <c r="F35" i="2"/>
  <c r="Q34" i="2"/>
  <c r="P34" i="2"/>
  <c r="L34" i="2"/>
  <c r="I34" i="2"/>
  <c r="F34" i="2"/>
  <c r="Q33" i="2"/>
  <c r="P33" i="2"/>
  <c r="L33" i="2"/>
  <c r="I33" i="2"/>
  <c r="F33" i="2"/>
  <c r="Q32" i="2"/>
  <c r="P32" i="2"/>
  <c r="L32" i="2"/>
  <c r="I32" i="2"/>
  <c r="F32" i="2"/>
  <c r="Q31" i="2"/>
  <c r="P31" i="2"/>
  <c r="L31" i="2"/>
  <c r="I31" i="2"/>
  <c r="F31" i="2"/>
  <c r="Q29" i="2"/>
  <c r="P29" i="2"/>
  <c r="O29" i="2" s="1"/>
  <c r="U29" i="2" s="1"/>
  <c r="L29" i="2"/>
  <c r="I29" i="2"/>
  <c r="F29" i="2"/>
  <c r="N28" i="2"/>
  <c r="M28" i="2"/>
  <c r="K28" i="2"/>
  <c r="J28" i="2"/>
  <c r="H28" i="2"/>
  <c r="G28" i="2"/>
  <c r="F28" i="2" s="1"/>
  <c r="Q27" i="2"/>
  <c r="P27" i="2"/>
  <c r="L27" i="2"/>
  <c r="I27" i="2"/>
  <c r="F27" i="2"/>
  <c r="Q26" i="2"/>
  <c r="P26" i="2"/>
  <c r="L26" i="2"/>
  <c r="I26" i="2"/>
  <c r="F26" i="2"/>
  <c r="Q25" i="2"/>
  <c r="P25" i="2"/>
  <c r="L25" i="2"/>
  <c r="I25" i="2"/>
  <c r="F25" i="2"/>
  <c r="Q23" i="2"/>
  <c r="P23" i="2"/>
  <c r="L23" i="2"/>
  <c r="I23" i="2"/>
  <c r="F23" i="2"/>
  <c r="Q22" i="2"/>
  <c r="P22" i="2"/>
  <c r="L22" i="2"/>
  <c r="I22" i="2"/>
  <c r="F22" i="2"/>
  <c r="Q21" i="2"/>
  <c r="P21" i="2"/>
  <c r="O21" i="2" s="1"/>
  <c r="L21" i="2"/>
  <c r="I21" i="2"/>
  <c r="F21" i="2"/>
  <c r="Q20" i="2"/>
  <c r="P20" i="2"/>
  <c r="L20" i="2"/>
  <c r="I20" i="2"/>
  <c r="F20" i="2"/>
  <c r="Q19" i="2"/>
  <c r="P19" i="2"/>
  <c r="L19" i="2"/>
  <c r="I19" i="2"/>
  <c r="F19" i="2"/>
  <c r="Q17" i="2"/>
  <c r="P17" i="2"/>
  <c r="L17" i="2"/>
  <c r="I17" i="2"/>
  <c r="F17" i="2"/>
  <c r="Q16" i="2"/>
  <c r="P16" i="2"/>
  <c r="L16" i="2"/>
  <c r="I16" i="2"/>
  <c r="F16" i="2"/>
  <c r="Q15" i="2"/>
  <c r="P15" i="2"/>
  <c r="L15" i="2"/>
  <c r="I15" i="2"/>
  <c r="F15" i="2"/>
  <c r="N14" i="2"/>
  <c r="M14" i="2"/>
  <c r="K14" i="2"/>
  <c r="J14" i="2"/>
  <c r="H14" i="2"/>
  <c r="G14" i="2"/>
  <c r="Q11" i="2"/>
  <c r="P11" i="2"/>
  <c r="L11" i="2"/>
  <c r="I11" i="2"/>
  <c r="F11" i="2"/>
  <c r="O17" i="2" l="1"/>
  <c r="Q44" i="2"/>
  <c r="O62" i="2"/>
  <c r="O19" i="2"/>
  <c r="U19" i="2" s="1"/>
  <c r="O64" i="2"/>
  <c r="U64" i="2" s="1"/>
  <c r="U62" i="2"/>
  <c r="Q55" i="2"/>
  <c r="F55" i="2"/>
  <c r="O56" i="2"/>
  <c r="O51" i="2"/>
  <c r="U51" i="2" s="1"/>
  <c r="O45" i="2"/>
  <c r="U45" i="2" s="1"/>
  <c r="H13" i="2"/>
  <c r="H9" i="2" s="1"/>
  <c r="F44" i="2"/>
  <c r="O41" i="2"/>
  <c r="U40" i="2"/>
  <c r="O34" i="2"/>
  <c r="U34" i="2" s="1"/>
  <c r="O31" i="2"/>
  <c r="K13" i="2"/>
  <c r="K9" i="2" s="1"/>
  <c r="I28" i="2"/>
  <c r="N13" i="2"/>
  <c r="N9" i="2" s="1"/>
  <c r="P14" i="2"/>
  <c r="F14" i="2"/>
  <c r="O11" i="2"/>
  <c r="U11" i="2" s="1"/>
  <c r="P28" i="2"/>
  <c r="Q28" i="2"/>
  <c r="L44" i="2"/>
  <c r="L55" i="2"/>
  <c r="U52" i="2"/>
  <c r="L14" i="2"/>
  <c r="O22" i="2"/>
  <c r="U22" i="2" s="1"/>
  <c r="O33" i="2"/>
  <c r="U33" i="2" s="1"/>
  <c r="I44" i="2"/>
  <c r="I55" i="2"/>
  <c r="O25" i="2"/>
  <c r="U25" i="2" s="1"/>
  <c r="L28" i="2"/>
  <c r="O38" i="2"/>
  <c r="O49" i="2"/>
  <c r="U49" i="2" s="1"/>
  <c r="O59" i="2"/>
  <c r="I14" i="2"/>
  <c r="O15" i="2"/>
  <c r="U15" i="2" s="1"/>
  <c r="O26" i="2"/>
  <c r="U26" i="2" s="1"/>
  <c r="O37" i="2"/>
  <c r="U37" i="2" s="1"/>
  <c r="P44" i="2"/>
  <c r="O44" i="2" s="1"/>
  <c r="O47" i="2"/>
  <c r="U47" i="2" s="1"/>
  <c r="O58" i="2"/>
  <c r="U58" i="2" s="1"/>
  <c r="U21" i="2"/>
  <c r="U31" i="2"/>
  <c r="U38" i="2"/>
  <c r="G13" i="2"/>
  <c r="M13" i="2"/>
  <c r="O16" i="2"/>
  <c r="U16" i="2" s="1"/>
  <c r="O20" i="2"/>
  <c r="U20" i="2" s="1"/>
  <c r="O23" i="2"/>
  <c r="U23" i="2" s="1"/>
  <c r="O27" i="2"/>
  <c r="U27" i="2" s="1"/>
  <c r="O46" i="2"/>
  <c r="U46" i="2" s="1"/>
  <c r="O50" i="2"/>
  <c r="U50" i="2" s="1"/>
  <c r="O53" i="2"/>
  <c r="U53" i="2" s="1"/>
  <c r="J13" i="2"/>
  <c r="O32" i="2"/>
  <c r="U32" i="2" s="1"/>
  <c r="O35" i="2"/>
  <c r="U35" i="2" s="1"/>
  <c r="O39" i="2"/>
  <c r="U39" i="2" s="1"/>
  <c r="O43" i="2"/>
  <c r="U43" i="2" s="1"/>
  <c r="P55" i="2"/>
  <c r="O55" i="2" s="1"/>
  <c r="O57" i="2"/>
  <c r="U57" i="2" s="1"/>
  <c r="O61" i="2"/>
  <c r="U61" i="2" s="1"/>
  <c r="Q14" i="2"/>
  <c r="U17" i="2"/>
  <c r="U41" i="2"/>
  <c r="U56" i="2"/>
  <c r="U59" i="2"/>
  <c r="O14" i="2" l="1"/>
  <c r="U14" i="2" s="1"/>
  <c r="U55" i="2"/>
  <c r="U44" i="2"/>
  <c r="Q13" i="2"/>
  <c r="Q9" i="2"/>
  <c r="O28" i="2"/>
  <c r="U28" i="2" s="1"/>
  <c r="L13" i="2"/>
  <c r="M9" i="2"/>
  <c r="L9" i="2" s="1"/>
  <c r="F13" i="2"/>
  <c r="P13" i="2"/>
  <c r="G9" i="2"/>
  <c r="J9" i="2"/>
  <c r="I9" i="2" s="1"/>
  <c r="I13" i="2"/>
  <c r="O13" i="2" l="1"/>
  <c r="U13" i="2"/>
  <c r="P9" i="2"/>
  <c r="O9" i="2" s="1"/>
  <c r="F9" i="2"/>
  <c r="U9" i="2" l="1"/>
</calcChain>
</file>

<file path=xl/sharedStrings.xml><?xml version="1.0" encoding="utf-8"?>
<sst xmlns="http://schemas.openxmlformats.org/spreadsheetml/2006/main" count="469" uniqueCount="126">
  <si>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</si>
  <si>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</si>
  <si>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</si>
  <si>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</si>
  <si>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</si>
  <si>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</si>
  <si>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</si>
  <si>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</si>
  <si>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</si>
  <si>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</si>
  <si>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</si>
  <si>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</si>
  <si>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</si>
  <si>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</si>
  <si>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</si>
  <si>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</si>
  <si>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</si>
  <si>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</si>
  <si>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</si>
  <si>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</si>
  <si>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</si>
  <si>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</si>
  <si>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</si>
  <si>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</si>
  <si>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</si>
  <si>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</si>
  <si>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</si>
  <si>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</si>
  <si>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</si>
  <si>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</si>
  <si>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</si>
  <si>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</si>
  <si>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</si>
  <si>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</si>
  <si>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</si>
  <si>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</si>
  <si>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</si>
  <si>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</si>
  <si>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</si>
  <si>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</si>
  <si>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</si>
  <si>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</si>
  <si>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</si>
  <si>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</si>
  <si>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</si>
  <si>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</si>
  <si>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</si>
  <si>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</si>
  <si>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</si>
  <si>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</si>
  <si>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</si>
  <si>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</si>
  <si>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</si>
  <si>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</si>
  <si>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</si>
  <si>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</si>
  <si>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</si>
  <si>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</si>
  <si>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</si>
  <si>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</si>
  <si>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</si>
  <si>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</si>
  <si>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</si>
  <si>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１　品目別月間入・出庫量及び月末在庫量（平成31年3月分）</t>
    <phoneticPr fontId="6"/>
  </si>
  <si>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</si>
  <si>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</si>
  <si>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</si>
  <si>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</si>
  <si>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</si>
  <si>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</si>
  <si>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</si>
  <si>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</si>
  <si>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</si>
  <si>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</si>
  <si>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</si>
  <si>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</si>
  <si>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</si>
  <si>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</si>
  <si>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</si>
  <si>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　２　主要品目別月末在庫量の上位７市町（平成31年3月分）</t>
    <phoneticPr fontId="6"/>
  </si>
  <si>
    <t>東京都区部</t>
  </si>
  <si>
    <t>焼津市</t>
  </si>
  <si>
    <t>福岡市</t>
  </si>
  <si>
    <t>大阪市</t>
  </si>
  <si>
    <t>八戸市</t>
  </si>
  <si>
    <t>仙台市</t>
  </si>
  <si>
    <t>神戸市</t>
  </si>
  <si>
    <t>名古屋市</t>
  </si>
  <si>
    <t>下関市</t>
  </si>
  <si>
    <t>札幌市</t>
  </si>
  <si>
    <t>金沢市</t>
  </si>
  <si>
    <t>川崎市</t>
  </si>
  <si>
    <t>塩釜市</t>
  </si>
  <si>
    <t>静岡市</t>
  </si>
  <si>
    <t>気仙沼市</t>
  </si>
  <si>
    <t>神栖市</t>
  </si>
  <si>
    <t>いわき市</t>
  </si>
  <si>
    <t>石巻市</t>
  </si>
  <si>
    <t>三浦市</t>
  </si>
  <si>
    <t>指宿市</t>
  </si>
  <si>
    <t>枕崎市</t>
  </si>
  <si>
    <t>横浜市</t>
  </si>
  <si>
    <t>船橋市</t>
  </si>
  <si>
    <t>小樽市</t>
  </si>
  <si>
    <t>白糠町</t>
  </si>
  <si>
    <t>釧路市</t>
  </si>
  <si>
    <t>函館市</t>
  </si>
  <si>
    <t>留萌市</t>
  </si>
  <si>
    <t>銚子市</t>
  </si>
  <si>
    <t>唐津市</t>
  </si>
  <si>
    <t>長崎市</t>
  </si>
  <si>
    <t>女川町</t>
  </si>
  <si>
    <t>鹿児島市</t>
  </si>
  <si>
    <t>境港市</t>
  </si>
  <si>
    <t>沼津市</t>
  </si>
  <si>
    <t>大船渡市</t>
  </si>
  <si>
    <t>根室市</t>
  </si>
  <si>
    <t>紋別市</t>
  </si>
  <si>
    <t>青森市</t>
  </si>
  <si>
    <t>広島市</t>
  </si>
  <si>
    <t>新潟市</t>
  </si>
  <si>
    <t>ひたちなか市</t>
  </si>
  <si>
    <t>佐世保市</t>
  </si>
  <si>
    <t>北九州市</t>
  </si>
  <si>
    <t>注：調査市町の範囲は平成31年1月1日現在のものであり、それ以降に合併が行われた市町については旧市町を調査範囲としている。</t>
    <rPh sb="10" eb="12">
      <t>ヘイセイ</t>
    </rPh>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</si>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</sst>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2B038BBD-3132-424A-846F-6D52CB3C4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D83F-01BD-4722-AF12-5217EFAC1FA8}">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7" t="s">
        <v>63</v>
      </c>
      <c r="B3" s="47"/>
      <c r="C3" s="47"/>
      <c r="D3" s="47"/>
      <c r="E3" s="47"/>
      <c r="F3" s="47"/>
      <c r="G3" s="47"/>
      <c r="H3" s="47"/>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8" t="s">
        <v>2</v>
      </c>
      <c r="B5" s="48"/>
      <c r="C5" s="48"/>
      <c r="D5" s="48"/>
      <c r="E5" s="49"/>
      <c r="F5" s="53" t="s">
        <v>3</v>
      </c>
      <c r="G5" s="51"/>
      <c r="H5" s="52"/>
      <c r="I5" s="54" t="s">
        <v>4</v>
      </c>
      <c r="J5" s="54"/>
      <c r="K5" s="54"/>
      <c r="L5" s="42" t="s">
        <v>5</v>
      </c>
      <c r="M5" s="55"/>
      <c r="N5" s="55"/>
      <c r="O5" s="41" t="s">
        <v>6</v>
      </c>
      <c r="P5" s="42"/>
      <c r="Q5" s="43"/>
      <c r="R5" s="41" t="s">
        <v>7</v>
      </c>
      <c r="S5" s="42"/>
      <c r="T5" s="42"/>
      <c r="U5" s="44" t="s">
        <v>8</v>
      </c>
      <c r="V5" s="7"/>
    </row>
    <row r="6" spans="1:22" s="8" customFormat="1" ht="18" customHeight="1" x14ac:dyDescent="0.15">
      <c r="A6" s="50"/>
      <c r="B6" s="50"/>
      <c r="C6" s="50"/>
      <c r="D6" s="50"/>
      <c r="E6" s="49"/>
      <c r="F6" s="60" t="s">
        <v>9</v>
      </c>
      <c r="G6" s="60" t="s">
        <v>10</v>
      </c>
      <c r="H6" s="60" t="s">
        <v>11</v>
      </c>
      <c r="I6" s="56" t="s">
        <v>9</v>
      </c>
      <c r="J6" s="56" t="s">
        <v>10</v>
      </c>
      <c r="K6" s="56" t="s">
        <v>11</v>
      </c>
      <c r="L6" s="49" t="s">
        <v>12</v>
      </c>
      <c r="M6" s="52" t="s">
        <v>13</v>
      </c>
      <c r="N6" s="61" t="s">
        <v>14</v>
      </c>
      <c r="O6" s="56" t="s">
        <v>12</v>
      </c>
      <c r="P6" s="56" t="s">
        <v>13</v>
      </c>
      <c r="Q6" s="56" t="s">
        <v>14</v>
      </c>
      <c r="R6" s="58" t="s">
        <v>15</v>
      </c>
      <c r="S6" s="58" t="s">
        <v>16</v>
      </c>
      <c r="T6" s="58" t="s">
        <v>17</v>
      </c>
      <c r="U6" s="45"/>
      <c r="V6" s="7"/>
    </row>
    <row r="7" spans="1:22" s="8" customFormat="1" ht="18" customHeight="1" x14ac:dyDescent="0.15">
      <c r="A7" s="51"/>
      <c r="B7" s="51"/>
      <c r="C7" s="51"/>
      <c r="D7" s="51"/>
      <c r="E7" s="52"/>
      <c r="F7" s="61"/>
      <c r="G7" s="61"/>
      <c r="H7" s="61"/>
      <c r="I7" s="56"/>
      <c r="J7" s="56"/>
      <c r="K7" s="56"/>
      <c r="L7" s="62"/>
      <c r="M7" s="63"/>
      <c r="N7" s="57"/>
      <c r="O7" s="57"/>
      <c r="P7" s="57"/>
      <c r="Q7" s="57"/>
      <c r="R7" s="59"/>
      <c r="S7" s="59"/>
      <c r="T7" s="59"/>
      <c r="U7" s="46"/>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4" t="s">
        <v>19</v>
      </c>
      <c r="B9" s="64"/>
      <c r="C9" s="64"/>
      <c r="D9" s="64"/>
      <c r="E9" s="13">
        <v>1</v>
      </c>
      <c r="F9" s="14">
        <f>IF(ISERR(G9+H9),"-",G9+H9)</f>
        <v>821382.7690000002</v>
      </c>
      <c r="G9" s="15">
        <f>SUBTOTAL(9,G11:G64)</f>
        <v>403619.11200000008</v>
      </c>
      <c r="H9" s="15">
        <f>SUBTOTAL(9,H11:H64)</f>
        <v>417763.65700000012</v>
      </c>
      <c r="I9" s="14">
        <f>IF(ISERR(J9+K9),"-",J9+K9)</f>
        <v>246646.34399999998</v>
      </c>
      <c r="J9" s="15">
        <f>SUBTOTAL(9,J11:J64)</f>
        <v>125277.504</v>
      </c>
      <c r="K9" s="15">
        <f>SUBTOTAL(9,K11:K64)</f>
        <v>121368.83999999998</v>
      </c>
      <c r="L9" s="14">
        <f>IF(ISERR(M9+N9),"-",M9+N9)</f>
        <v>252721.78700000001</v>
      </c>
      <c r="M9" s="15">
        <f>SUBTOTAL(9,M11:M64)</f>
        <v>128813.245</v>
      </c>
      <c r="N9" s="15">
        <f>SUBTOTAL(9,N11:N64)</f>
        <v>123908.54200000002</v>
      </c>
      <c r="O9" s="14">
        <f>IF(ISERR(P9+Q9),"-",P9+Q9)</f>
        <v>815307.32600000012</v>
      </c>
      <c r="P9" s="14">
        <f>IF(ISERR(G9+J9-M9),"-",G9+J9-M9)</f>
        <v>400083.37100000004</v>
      </c>
      <c r="Q9" s="14">
        <f>IF(ISERR(H9+K9-N9),"-",H9+K9-N9)</f>
        <v>415223.95500000007</v>
      </c>
      <c r="R9" s="16">
        <v>100.88073850785092</v>
      </c>
      <c r="S9" s="16">
        <v>94.086776865657754</v>
      </c>
      <c r="T9" s="16">
        <v>103.61819408823671</v>
      </c>
      <c r="U9" s="16">
        <f>IF(ISERR(O9/F9*100),"-",O9/F9*100)</f>
        <v>99.26033960909642</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4" t="s">
        <v>20</v>
      </c>
      <c r="B11" s="64"/>
      <c r="C11" s="64"/>
      <c r="D11" s="64"/>
      <c r="E11" s="13">
        <v>2</v>
      </c>
      <c r="F11" s="14">
        <f>IF(ISERR(G11+H11),"-",G11+H11)</f>
        <v>492.50299999999999</v>
      </c>
      <c r="G11" s="15">
        <v>130</v>
      </c>
      <c r="H11" s="15">
        <v>362.50299999999999</v>
      </c>
      <c r="I11" s="14">
        <f>IF(ISERR(J11+K11),"-",J11+K11)</f>
        <v>4143.7610000000004</v>
      </c>
      <c r="J11" s="15">
        <v>1069</v>
      </c>
      <c r="K11" s="15">
        <v>3074.761</v>
      </c>
      <c r="L11" s="14">
        <f>IF(ISERR(M11+N11),"-",M11+N11)</f>
        <v>4213.616</v>
      </c>
      <c r="M11" s="14">
        <v>1096</v>
      </c>
      <c r="N11" s="14">
        <v>3117.616</v>
      </c>
      <c r="O11" s="14">
        <f>IF(ISERR(P11+Q11),"-",P11+Q11)</f>
        <v>422.64800000000014</v>
      </c>
      <c r="P11" s="14">
        <f>IF(ISERR(G11+J11-M11),"-",G11+J11-M11)</f>
        <v>103</v>
      </c>
      <c r="Q11" s="14">
        <f>IF(ISERR(H11+K11-N11),"-",H11+K11-N11)</f>
        <v>319.64800000000014</v>
      </c>
      <c r="R11" s="16">
        <v>97.891826128041586</v>
      </c>
      <c r="S11" s="16">
        <v>101.19154658981748</v>
      </c>
      <c r="T11" s="16">
        <v>107.81836734693881</v>
      </c>
      <c r="U11" s="16">
        <f>IF(ISERR(O11/F11*100),"-",O11/F11*100)</f>
        <v>85.816330052811892</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4" t="s">
        <v>21</v>
      </c>
      <c r="B13" s="64"/>
      <c r="C13" s="64"/>
      <c r="D13" s="64"/>
      <c r="E13" s="13">
        <v>3</v>
      </c>
      <c r="F13" s="14">
        <f>IF(ISERR(G13+H13),"-",G13+H13)</f>
        <v>707203.05200000003</v>
      </c>
      <c r="G13" s="15">
        <f>SUBTOTAL(9,G14:G53)</f>
        <v>347610.63200000004</v>
      </c>
      <c r="H13" s="15">
        <f>SUBTOTAL(9,H14:H53)</f>
        <v>359592.42</v>
      </c>
      <c r="I13" s="14">
        <f>IF(ISERR(J13+K13),"-",J13+K13)</f>
        <v>202415.52399999998</v>
      </c>
      <c r="J13" s="15">
        <f>SUBTOTAL(9,J14:J53)</f>
        <v>102901.814</v>
      </c>
      <c r="K13" s="15">
        <f>SUBTOTAL(9,K14:K53)</f>
        <v>99513.709999999992</v>
      </c>
      <c r="L13" s="14">
        <f>IF(ISERR(M13+N13),"-",M13+N13)</f>
        <v>208802.37900000002</v>
      </c>
      <c r="M13" s="15">
        <f>SUBTOTAL(9,M14:M53)</f>
        <v>108017.55499999999</v>
      </c>
      <c r="N13" s="15">
        <f>SUBTOTAL(9,N14:N53)</f>
        <v>100784.82400000001</v>
      </c>
      <c r="O13" s="14">
        <f>IF(ISERR(P13+Q13),"-",P13+Q13)</f>
        <v>700816.19700000004</v>
      </c>
      <c r="P13" s="14">
        <f t="shared" ref="P13:Q17" si="0">IF(ISERR(G13+J13-M13),"-",G13+J13-M13)</f>
        <v>342494.89100000006</v>
      </c>
      <c r="Q13" s="14">
        <f t="shared" si="0"/>
        <v>358321.30599999998</v>
      </c>
      <c r="R13" s="16">
        <v>101.65708632154119</v>
      </c>
      <c r="S13" s="16">
        <v>93.509233931642299</v>
      </c>
      <c r="T13" s="16">
        <v>103.41113045762202</v>
      </c>
      <c r="U13" s="16">
        <f>IF(ISERR(O13/F13*100),"-",O13/F13*100)</f>
        <v>99.096885260613959</v>
      </c>
      <c r="V13" s="16"/>
    </row>
    <row r="14" spans="1:22" s="8" customFormat="1" ht="12" customHeight="1" x14ac:dyDescent="0.15">
      <c r="A14" s="17"/>
      <c r="B14" s="17"/>
      <c r="C14" s="64" t="s">
        <v>22</v>
      </c>
      <c r="D14" s="64"/>
      <c r="E14" s="13">
        <v>4</v>
      </c>
      <c r="F14" s="14">
        <f>IF(ISERR(G14+H14),"-",G14+H14)</f>
        <v>41751.010000000009</v>
      </c>
      <c r="G14" s="15">
        <f>SUBTOTAL(9,G15:G21)</f>
        <v>38320.210000000006</v>
      </c>
      <c r="H14" s="15">
        <f>SUBTOTAL(9,H15:H21)</f>
        <v>3430.8</v>
      </c>
      <c r="I14" s="14">
        <f>IF(ISERR(J14+K14),"-",J14+K14)</f>
        <v>18596.623</v>
      </c>
      <c r="J14" s="15">
        <f>SUBTOTAL(9,J15:J21)</f>
        <v>15569.322999999999</v>
      </c>
      <c r="K14" s="15">
        <f>SUBTOTAL(9,K15:K21)</f>
        <v>3027.3</v>
      </c>
      <c r="L14" s="14">
        <f>IF(ISERR(M14+N14),"-",M14+N14)</f>
        <v>18933.241000000002</v>
      </c>
      <c r="M14" s="15">
        <f>SUBTOTAL(9,M15:M21)</f>
        <v>16015.141000000001</v>
      </c>
      <c r="N14" s="15">
        <f>SUBTOTAL(9,N15:N21)</f>
        <v>2918.1</v>
      </c>
      <c r="O14" s="14">
        <f>IF(ISERR(P14+Q14),"-",P14+Q14)</f>
        <v>41414.392</v>
      </c>
      <c r="P14" s="14">
        <f t="shared" si="0"/>
        <v>37874.392</v>
      </c>
      <c r="Q14" s="14">
        <f t="shared" si="0"/>
        <v>3540.0000000000005</v>
      </c>
      <c r="R14" s="16">
        <v>101.63755260425206</v>
      </c>
      <c r="S14" s="16">
        <v>100.29262104036445</v>
      </c>
      <c r="T14" s="16">
        <v>132.39048654178123</v>
      </c>
      <c r="U14" s="16">
        <f>IF(ISERR(O14/F14*100),"-",O14/F14*100)</f>
        <v>99.193748845836282</v>
      </c>
      <c r="V14" s="16"/>
    </row>
    <row r="15" spans="1:22" s="8" customFormat="1" ht="12" customHeight="1" x14ac:dyDescent="0.15">
      <c r="A15" s="17"/>
      <c r="B15" s="17"/>
      <c r="C15" s="17"/>
      <c r="D15" s="17" t="s">
        <v>23</v>
      </c>
      <c r="E15" s="13">
        <v>5</v>
      </c>
      <c r="F15" s="14">
        <f>IF(ISERR(G15+H15),"-",G15+H15)</f>
        <v>4606.143</v>
      </c>
      <c r="G15" s="15">
        <v>4558.143</v>
      </c>
      <c r="H15" s="15">
        <v>48</v>
      </c>
      <c r="I15" s="14">
        <f>IF(ISERR(J15+K15),"-",J15+K15)</f>
        <v>1036.1109999999999</v>
      </c>
      <c r="J15" s="15">
        <v>942.11099999999999</v>
      </c>
      <c r="K15" s="15">
        <v>94</v>
      </c>
      <c r="L15" s="14">
        <f>IF(ISERR(M15+N15),"-",M15+N15)</f>
        <v>1616.0730000000001</v>
      </c>
      <c r="M15" s="14">
        <v>1525.0730000000001</v>
      </c>
      <c r="N15" s="14">
        <v>91</v>
      </c>
      <c r="O15" s="14">
        <f>IF(ISERR(P15+Q15),"-",P15+Q15)</f>
        <v>4026.1809999999996</v>
      </c>
      <c r="P15" s="14">
        <f t="shared" si="0"/>
        <v>3975.1809999999996</v>
      </c>
      <c r="Q15" s="14">
        <f t="shared" si="0"/>
        <v>51</v>
      </c>
      <c r="R15" s="16">
        <v>72.303628750872306</v>
      </c>
      <c r="S15" s="16">
        <v>62.300424055512728</v>
      </c>
      <c r="T15" s="16">
        <v>85.681655671419449</v>
      </c>
      <c r="U15" s="16">
        <f>IF(ISERR(O15/F15*100),"-",O15/F15*100)</f>
        <v>87.408944967622588</v>
      </c>
      <c r="V15" s="16"/>
    </row>
    <row r="16" spans="1:22" s="8" customFormat="1" ht="12" customHeight="1" x14ac:dyDescent="0.15">
      <c r="A16" s="17"/>
      <c r="B16" s="17"/>
      <c r="C16" s="17"/>
      <c r="D16" s="17" t="s">
        <v>24</v>
      </c>
      <c r="E16" s="13">
        <v>6</v>
      </c>
      <c r="F16" s="14">
        <f>IF(ISERR(G16+H16),"-",G16+H16)</f>
        <v>9478.3559999999998</v>
      </c>
      <c r="G16" s="15">
        <v>9170.0560000000005</v>
      </c>
      <c r="H16" s="15">
        <v>308.3</v>
      </c>
      <c r="I16" s="14">
        <f>IF(ISERR(J16+K16),"-",J16+K16)</f>
        <v>5267.6210000000001</v>
      </c>
      <c r="J16" s="15">
        <v>4761.5209999999997</v>
      </c>
      <c r="K16" s="15">
        <v>506.1</v>
      </c>
      <c r="L16" s="14">
        <f>IF(ISERR(M16+N16),"-",M16+N16)</f>
        <v>5470.5810000000001</v>
      </c>
      <c r="M16" s="14">
        <v>4997.2809999999999</v>
      </c>
      <c r="N16" s="14">
        <v>473.3</v>
      </c>
      <c r="O16" s="14">
        <f>IF(ISERR(P16+Q16),"-",P16+Q16)</f>
        <v>9275.3960000000025</v>
      </c>
      <c r="P16" s="14">
        <f t="shared" si="0"/>
        <v>8934.2960000000021</v>
      </c>
      <c r="Q16" s="14">
        <f t="shared" si="0"/>
        <v>341.10000000000008</v>
      </c>
      <c r="R16" s="16">
        <v>98.941040570999249</v>
      </c>
      <c r="S16" s="16">
        <v>111.64451020408163</v>
      </c>
      <c r="T16" s="16">
        <v>109.49588006138589</v>
      </c>
      <c r="U16" s="16">
        <f>IF(ISERR(O16/F16*100),"-",O16/F16*100)</f>
        <v>97.858700390658498</v>
      </c>
      <c r="V16" s="16"/>
    </row>
    <row r="17" spans="1:22" s="8" customFormat="1" ht="12" customHeight="1" x14ac:dyDescent="0.15">
      <c r="A17" s="17"/>
      <c r="B17" s="17"/>
      <c r="C17" s="17"/>
      <c r="D17" s="17" t="s">
        <v>25</v>
      </c>
      <c r="E17" s="13">
        <v>7</v>
      </c>
      <c r="F17" s="14">
        <f>IF(ISERR(G17+H17),"-",G17+H17)</f>
        <v>16656.187000000002</v>
      </c>
      <c r="G17" s="15">
        <v>16428.687000000002</v>
      </c>
      <c r="H17" s="15">
        <v>227.5</v>
      </c>
      <c r="I17" s="14">
        <f>IF(ISERR(J17+K17),"-",J17+K17)</f>
        <v>7641.4549999999999</v>
      </c>
      <c r="J17" s="15">
        <v>7321.0550000000003</v>
      </c>
      <c r="K17" s="15">
        <v>320.39999999999998</v>
      </c>
      <c r="L17" s="14">
        <f>IF(ISERR(M17+N17),"-",M17+N17)</f>
        <v>7516.6219999999994</v>
      </c>
      <c r="M17" s="14">
        <v>7235.2219999999998</v>
      </c>
      <c r="N17" s="14">
        <v>281.39999999999998</v>
      </c>
      <c r="O17" s="14">
        <f>IF(ISERR(P17+Q17),"-",P17+Q17)</f>
        <v>16781.020000000004</v>
      </c>
      <c r="P17" s="14">
        <f t="shared" si="0"/>
        <v>16514.520000000004</v>
      </c>
      <c r="Q17" s="14">
        <f t="shared" si="0"/>
        <v>266.5</v>
      </c>
      <c r="R17" s="16">
        <v>103.85233759173688</v>
      </c>
      <c r="S17" s="16">
        <v>103.69184715133123</v>
      </c>
      <c r="T17" s="16">
        <v>188.48725148826239</v>
      </c>
      <c r="U17" s="16">
        <f>IF(ISERR(O17/F17*100),"-",O17/F17*100)</f>
        <v>100.74946925127584</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3462.2379999999998</v>
      </c>
      <c r="G19" s="15">
        <v>3329.2379999999998</v>
      </c>
      <c r="H19" s="15">
        <v>133</v>
      </c>
      <c r="I19" s="14">
        <f>IF(ISERR(J19+K19),"-",J19+K19)</f>
        <v>1428.7719999999999</v>
      </c>
      <c r="J19" s="15">
        <v>1305.7719999999999</v>
      </c>
      <c r="K19" s="15">
        <v>123</v>
      </c>
      <c r="L19" s="14">
        <f>IF(ISERR(M19+N19),"-",M19+N19)</f>
        <v>852.66399999999999</v>
      </c>
      <c r="M19" s="14">
        <v>711.66399999999999</v>
      </c>
      <c r="N19" s="14">
        <v>141</v>
      </c>
      <c r="O19" s="14">
        <f>IF(ISERR(P19+Q19),"-",P19+Q19)</f>
        <v>4038.3460000000005</v>
      </c>
      <c r="P19" s="14">
        <f t="shared" ref="P19:Q23" si="1">IF(ISERR(G19+J19-M19),"-",G19+J19-M19)</f>
        <v>3923.3460000000005</v>
      </c>
      <c r="Q19" s="14">
        <f t="shared" si="1"/>
        <v>115</v>
      </c>
      <c r="R19" s="16">
        <v>112.06054901960783</v>
      </c>
      <c r="S19" s="16">
        <v>84.842189054726362</v>
      </c>
      <c r="T19" s="16">
        <v>135.10692539310807</v>
      </c>
      <c r="U19" s="16">
        <f>IF(ISERR(O19/F19*100),"-",O19/F19*100)</f>
        <v>116.63975728993792</v>
      </c>
      <c r="V19" s="16"/>
    </row>
    <row r="20" spans="1:22" s="8" customFormat="1" ht="12" customHeight="1" x14ac:dyDescent="0.15">
      <c r="A20" s="17"/>
      <c r="B20" s="17"/>
      <c r="C20" s="17"/>
      <c r="D20" s="17" t="s">
        <v>27</v>
      </c>
      <c r="E20" s="13">
        <v>9</v>
      </c>
      <c r="F20" s="14">
        <f>IF(ISERR(G20+H20),"-",G20+H20)</f>
        <v>2528.0160000000001</v>
      </c>
      <c r="G20" s="15">
        <v>2495.0160000000001</v>
      </c>
      <c r="H20" s="15">
        <v>33</v>
      </c>
      <c r="I20" s="14">
        <f>IF(ISERR(J20+K20),"-",J20+K20)</f>
        <v>708.38400000000001</v>
      </c>
      <c r="J20" s="15">
        <v>686.38400000000001</v>
      </c>
      <c r="K20" s="15">
        <v>22</v>
      </c>
      <c r="L20" s="14">
        <f>IF(ISERR(M20+N20),"-",M20+N20)</f>
        <v>911.50099999999998</v>
      </c>
      <c r="M20" s="14">
        <v>889.50099999999998</v>
      </c>
      <c r="N20" s="14">
        <v>22</v>
      </c>
      <c r="O20" s="14">
        <f>IF(ISERR(P20+Q20),"-",P20+Q20)</f>
        <v>2324.8990000000003</v>
      </c>
      <c r="P20" s="14">
        <f t="shared" si="1"/>
        <v>2291.8990000000003</v>
      </c>
      <c r="Q20" s="14">
        <f t="shared" si="1"/>
        <v>33</v>
      </c>
      <c r="R20" s="16">
        <v>219.9950310559006</v>
      </c>
      <c r="S20" s="16">
        <v>132.29332365747459</v>
      </c>
      <c r="T20" s="16">
        <v>141.24538274605104</v>
      </c>
      <c r="U20" s="16">
        <f>IF(ISERR(O20/F20*100),"-",O20/F20*100)</f>
        <v>91.965359396459519</v>
      </c>
      <c r="V20" s="16"/>
    </row>
    <row r="21" spans="1:22" s="8" customFormat="1" ht="12" customHeight="1" x14ac:dyDescent="0.15">
      <c r="A21" s="17"/>
      <c r="B21" s="17"/>
      <c r="C21" s="17"/>
      <c r="D21" s="17" t="s">
        <v>28</v>
      </c>
      <c r="E21" s="13">
        <v>10</v>
      </c>
      <c r="F21" s="14">
        <f>IF(ISERR(G21+H21),"-",G21+H21)</f>
        <v>5020.07</v>
      </c>
      <c r="G21" s="15">
        <v>2339.0700000000002</v>
      </c>
      <c r="H21" s="15">
        <v>2681</v>
      </c>
      <c r="I21" s="14">
        <f>IF(ISERR(J21+K21),"-",J21+K21)</f>
        <v>2514.2799999999997</v>
      </c>
      <c r="J21" s="15">
        <v>552.48</v>
      </c>
      <c r="K21" s="15">
        <v>1961.8</v>
      </c>
      <c r="L21" s="14">
        <f>IF(ISERR(M21+N21),"-",M21+N21)</f>
        <v>2565.8000000000002</v>
      </c>
      <c r="M21" s="14">
        <v>656.4</v>
      </c>
      <c r="N21" s="14">
        <v>1909.4</v>
      </c>
      <c r="O21" s="14">
        <f>IF(ISERR(P21+Q21),"-",P21+Q21)</f>
        <v>4968.55</v>
      </c>
      <c r="P21" s="14">
        <f t="shared" si="1"/>
        <v>2235.15</v>
      </c>
      <c r="Q21" s="14">
        <f t="shared" si="1"/>
        <v>2733.4</v>
      </c>
      <c r="R21" s="16">
        <v>97.264216634429417</v>
      </c>
      <c r="S21" s="16">
        <v>105.11265874641542</v>
      </c>
      <c r="T21" s="16">
        <v>108.62592916484478</v>
      </c>
      <c r="U21" s="16">
        <f>IF(ISERR(O21/F21*100),"-",O21/F21*100)</f>
        <v>98.97371948996728</v>
      </c>
      <c r="V21" s="16"/>
    </row>
    <row r="22" spans="1:22" s="8" customFormat="1" ht="12" customHeight="1" x14ac:dyDescent="0.15">
      <c r="A22" s="17"/>
      <c r="B22" s="17"/>
      <c r="C22" s="64" t="s">
        <v>29</v>
      </c>
      <c r="D22" s="64"/>
      <c r="E22" s="13">
        <v>11</v>
      </c>
      <c r="F22" s="14">
        <f>IF(ISERR(G22+H22),"-",G22+H22)</f>
        <v>2233.25</v>
      </c>
      <c r="G22" s="15">
        <v>2060.4499999999998</v>
      </c>
      <c r="H22" s="15">
        <v>172.8</v>
      </c>
      <c r="I22" s="14">
        <f>IF(ISERR(J22+K22),"-",J22+K22)</f>
        <v>1019.7430000000001</v>
      </c>
      <c r="J22" s="15">
        <v>897.74300000000005</v>
      </c>
      <c r="K22" s="15">
        <v>122</v>
      </c>
      <c r="L22" s="14">
        <f>IF(ISERR(M22+N22),"-",M22+N22)</f>
        <v>1247.422</v>
      </c>
      <c r="M22" s="14">
        <v>1115.422</v>
      </c>
      <c r="N22" s="14">
        <v>132</v>
      </c>
      <c r="O22" s="14">
        <f>IF(ISERR(P22+Q22),"-",P22+Q22)</f>
        <v>2005.5709999999997</v>
      </c>
      <c r="P22" s="14">
        <f t="shared" si="1"/>
        <v>1842.7709999999997</v>
      </c>
      <c r="Q22" s="14">
        <f t="shared" si="1"/>
        <v>162.80000000000001</v>
      </c>
      <c r="R22" s="16">
        <v>94.508155699721968</v>
      </c>
      <c r="S22" s="16">
        <v>114.33748854262144</v>
      </c>
      <c r="T22" s="16">
        <v>100.52987468671678</v>
      </c>
      <c r="U22" s="16">
        <f>IF(ISERR(O22/F22*100),"-",O22/F22*100)</f>
        <v>89.805037501399283</v>
      </c>
      <c r="V22" s="16"/>
    </row>
    <row r="23" spans="1:22" s="8" customFormat="1" ht="12" customHeight="1" x14ac:dyDescent="0.15">
      <c r="A23" s="17"/>
      <c r="B23" s="17"/>
      <c r="C23" s="64" t="s">
        <v>30</v>
      </c>
      <c r="D23" s="64"/>
      <c r="E23" s="13">
        <v>12</v>
      </c>
      <c r="F23" s="14">
        <f>IF(ISERR(G23+H23),"-",G23+H23)</f>
        <v>23580.405999999999</v>
      </c>
      <c r="G23" s="15">
        <v>23279.306</v>
      </c>
      <c r="H23" s="15">
        <v>301.10000000000002</v>
      </c>
      <c r="I23" s="14">
        <f>IF(ISERR(J23+K23),"-",J23+K23)</f>
        <v>12597.039000000001</v>
      </c>
      <c r="J23" s="15">
        <v>12320.839</v>
      </c>
      <c r="K23" s="15">
        <v>276.2</v>
      </c>
      <c r="L23" s="14">
        <f>IF(ISERR(M23+N23),"-",M23+N23)</f>
        <v>14174.142</v>
      </c>
      <c r="M23" s="14">
        <v>13817.941999999999</v>
      </c>
      <c r="N23" s="14">
        <v>356.2</v>
      </c>
      <c r="O23" s="14">
        <f>IF(ISERR(P23+Q23),"-",P23+Q23)</f>
        <v>22003.303000000004</v>
      </c>
      <c r="P23" s="14">
        <f t="shared" si="1"/>
        <v>21782.203000000005</v>
      </c>
      <c r="Q23" s="14">
        <f t="shared" si="1"/>
        <v>221.09999999999997</v>
      </c>
      <c r="R23" s="16">
        <v>71.468506751389995</v>
      </c>
      <c r="S23" s="16">
        <v>90.229435355528679</v>
      </c>
      <c r="T23" s="16">
        <v>77.329384269347003</v>
      </c>
      <c r="U23" s="16">
        <f>IF(ISERR(O23/F23*100),"-",O23/F23*100)</f>
        <v>93.311807269136949</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4" t="s">
        <v>31</v>
      </c>
      <c r="D25" s="64"/>
      <c r="E25" s="13">
        <v>13</v>
      </c>
      <c r="F25" s="14">
        <f>IF(ISERR(G25+H25),"-",G25+H25)</f>
        <v>84767.936000000002</v>
      </c>
      <c r="G25" s="15">
        <v>23789.46</v>
      </c>
      <c r="H25" s="15">
        <v>60978.476000000002</v>
      </c>
      <c r="I25" s="14">
        <f>IF(ISERR(J25+K25),"-",J25+K25)</f>
        <v>20588.417999999998</v>
      </c>
      <c r="J25" s="15">
        <v>3488.3</v>
      </c>
      <c r="K25" s="15">
        <v>17100.117999999999</v>
      </c>
      <c r="L25" s="14">
        <f>IF(ISERR(M25+N25),"-",M25+N25)</f>
        <v>17259.351999999999</v>
      </c>
      <c r="M25" s="14">
        <v>4979.6000000000004</v>
      </c>
      <c r="N25" s="14">
        <v>12279.752</v>
      </c>
      <c r="O25" s="14">
        <f>IF(ISERR(P25+Q25),"-",P25+Q25)</f>
        <v>88097.002000000008</v>
      </c>
      <c r="P25" s="14">
        <f t="shared" ref="P25:Q29" si="2">IF(ISERR(G25+J25-M25),"-",G25+J25-M25)</f>
        <v>22298.159999999996</v>
      </c>
      <c r="Q25" s="14">
        <f t="shared" si="2"/>
        <v>65798.842000000004</v>
      </c>
      <c r="R25" s="16">
        <v>137.51281057974887</v>
      </c>
      <c r="S25" s="16">
        <v>90.709791349135443</v>
      </c>
      <c r="T25" s="16">
        <v>125.86904316269236</v>
      </c>
      <c r="U25" s="16">
        <f>IF(ISERR(O25/F25*100),"-",O25/F25*100)</f>
        <v>103.92727033013993</v>
      </c>
      <c r="V25" s="16"/>
    </row>
    <row r="26" spans="1:22" s="8" customFormat="1" ht="12" customHeight="1" x14ac:dyDescent="0.15">
      <c r="A26" s="17"/>
      <c r="B26" s="17"/>
      <c r="C26" s="64" t="s">
        <v>32</v>
      </c>
      <c r="D26" s="64"/>
      <c r="E26" s="13">
        <v>14</v>
      </c>
      <c r="F26" s="14">
        <f>IF(ISERR(G26+H26),"-",G26+H26)</f>
        <v>17278.065000000002</v>
      </c>
      <c r="G26" s="15">
        <v>1364.365</v>
      </c>
      <c r="H26" s="15">
        <v>15913.7</v>
      </c>
      <c r="I26" s="14">
        <f>IF(ISERR(J26+K26),"-",J26+K26)</f>
        <v>5323.1</v>
      </c>
      <c r="J26" s="15">
        <v>160</v>
      </c>
      <c r="K26" s="15">
        <v>5163.1000000000004</v>
      </c>
      <c r="L26" s="14">
        <f>IF(ISERR(M26+N26),"-",M26+N26)</f>
        <v>4814.6000000000004</v>
      </c>
      <c r="M26" s="14">
        <v>233</v>
      </c>
      <c r="N26" s="14">
        <v>4581.6000000000004</v>
      </c>
      <c r="O26" s="14">
        <f>IF(ISERR(P26+Q26),"-",P26+Q26)</f>
        <v>17786.565000000006</v>
      </c>
      <c r="P26" s="14">
        <f t="shared" si="2"/>
        <v>1291.365</v>
      </c>
      <c r="Q26" s="14">
        <f t="shared" si="2"/>
        <v>16495.200000000004</v>
      </c>
      <c r="R26" s="16">
        <v>101.25737112421533</v>
      </c>
      <c r="S26" s="16">
        <v>143.0362448009507</v>
      </c>
      <c r="T26" s="16">
        <v>111.381833552508</v>
      </c>
      <c r="U26" s="16">
        <f>IF(ISERR(O26/F26*100),"-",O26/F26*100)</f>
        <v>102.943037892264</v>
      </c>
      <c r="V26" s="16"/>
    </row>
    <row r="27" spans="1:22" s="8" customFormat="1" ht="12" customHeight="1" x14ac:dyDescent="0.15">
      <c r="A27" s="17"/>
      <c r="B27" s="17"/>
      <c r="C27" s="64" t="s">
        <v>33</v>
      </c>
      <c r="D27" s="64"/>
      <c r="E27" s="13">
        <v>15</v>
      </c>
      <c r="F27" s="14">
        <f>IF(ISERR(G27+H27),"-",G27+H27)</f>
        <v>6572.97</v>
      </c>
      <c r="G27" s="15">
        <v>4143.97</v>
      </c>
      <c r="H27" s="15">
        <v>2429</v>
      </c>
      <c r="I27" s="14">
        <f>IF(ISERR(J27+K27),"-",J27+K27)</f>
        <v>1102</v>
      </c>
      <c r="J27" s="15">
        <v>801</v>
      </c>
      <c r="K27" s="15">
        <v>301</v>
      </c>
      <c r="L27" s="14">
        <f>IF(ISERR(M27+N27),"-",M27+N27)</f>
        <v>1974</v>
      </c>
      <c r="M27" s="14">
        <v>1384</v>
      </c>
      <c r="N27" s="14">
        <v>590</v>
      </c>
      <c r="O27" s="14">
        <f>IF(ISERR(P27+Q27),"-",P27+Q27)</f>
        <v>5700.97</v>
      </c>
      <c r="P27" s="14">
        <f t="shared" si="2"/>
        <v>3560.9700000000003</v>
      </c>
      <c r="Q27" s="14">
        <f t="shared" si="2"/>
        <v>2140</v>
      </c>
      <c r="R27" s="16">
        <v>96.244541484716152</v>
      </c>
      <c r="S27" s="16">
        <v>91.558441558441558</v>
      </c>
      <c r="T27" s="16">
        <v>115.17111111111112</v>
      </c>
      <c r="U27" s="16">
        <f>IF(ISERR(O27/F27*100),"-",O27/F27*100)</f>
        <v>86.733546631127183</v>
      </c>
      <c r="V27" s="16"/>
    </row>
    <row r="28" spans="1:22" s="8" customFormat="1" ht="12" customHeight="1" x14ac:dyDescent="0.15">
      <c r="A28" s="17"/>
      <c r="B28" s="17"/>
      <c r="C28" s="64" t="s">
        <v>34</v>
      </c>
      <c r="D28" s="64"/>
      <c r="E28" s="13">
        <v>16</v>
      </c>
      <c r="F28" s="14">
        <f>IF(ISERR(G28+H28),"-",G28+H28)</f>
        <v>22433.082999999999</v>
      </c>
      <c r="G28" s="15">
        <f>SUBTOTAL(9,G29:G31)</f>
        <v>21590.852999999999</v>
      </c>
      <c r="H28" s="15">
        <f>SUBTOTAL(9,H29:H31)</f>
        <v>842.23</v>
      </c>
      <c r="I28" s="14">
        <f>IF(ISERR(J28+K28),"-",J28+K28)</f>
        <v>17061.53</v>
      </c>
      <c r="J28" s="15">
        <f>SUBTOTAL(9,J29:J31)</f>
        <v>16766.099999999999</v>
      </c>
      <c r="K28" s="15">
        <f>SUBTOTAL(9,K29:K31)</f>
        <v>295.43</v>
      </c>
      <c r="L28" s="14">
        <f>IF(ISERR(M28+N28),"-",M28+N28)</f>
        <v>14496.322000000002</v>
      </c>
      <c r="M28" s="15">
        <f>SUBTOTAL(9,M29:M31)</f>
        <v>14252.300000000001</v>
      </c>
      <c r="N28" s="15">
        <f>SUBTOTAL(9,N29:N31)</f>
        <v>244.02199999999999</v>
      </c>
      <c r="O28" s="14">
        <f>IF(ISERR(P28+Q28),"-",P28+Q28)</f>
        <v>24998.29099999999</v>
      </c>
      <c r="P28" s="14">
        <f t="shared" si="2"/>
        <v>24104.652999999991</v>
      </c>
      <c r="Q28" s="14">
        <f t="shared" si="2"/>
        <v>893.63800000000015</v>
      </c>
      <c r="R28" s="16">
        <v>138.84708658854166</v>
      </c>
      <c r="S28" s="16">
        <v>187.26678723679112</v>
      </c>
      <c r="T28" s="16">
        <v>93.602018197476298</v>
      </c>
      <c r="U28" s="16">
        <f>IF(ISERR(O28/F28*100),"-",O28/F28*100)</f>
        <v>111.43493295148059</v>
      </c>
      <c r="V28" s="16"/>
    </row>
    <row r="29" spans="1:22" s="8" customFormat="1" ht="12" customHeight="1" x14ac:dyDescent="0.15">
      <c r="A29" s="17"/>
      <c r="B29" s="17"/>
      <c r="C29" s="17"/>
      <c r="D29" s="17" t="s">
        <v>35</v>
      </c>
      <c r="E29" s="13">
        <v>17</v>
      </c>
      <c r="F29" s="14">
        <f>IF(ISERR(G29+H29),"-",G29+H29)</f>
        <v>16677.73</v>
      </c>
      <c r="G29" s="15">
        <v>16164.4</v>
      </c>
      <c r="H29" s="15">
        <v>513.33000000000004</v>
      </c>
      <c r="I29" s="14">
        <f>IF(ISERR(J29+K29),"-",J29+K29)</f>
        <v>12802.119999999999</v>
      </c>
      <c r="J29" s="15">
        <v>12685.8</v>
      </c>
      <c r="K29" s="15">
        <v>116.32</v>
      </c>
      <c r="L29" s="14">
        <f>IF(ISERR(M29+N29),"-",M29+N29)</f>
        <v>12042.210000000001</v>
      </c>
      <c r="M29" s="14">
        <v>11945.7</v>
      </c>
      <c r="N29" s="14">
        <v>96.51</v>
      </c>
      <c r="O29" s="14">
        <f>IF(ISERR(P29+Q29),"-",P29+Q29)</f>
        <v>17437.639999999996</v>
      </c>
      <c r="P29" s="14">
        <f t="shared" si="2"/>
        <v>16904.499999999996</v>
      </c>
      <c r="Q29" s="14">
        <f t="shared" si="2"/>
        <v>533.1400000000001</v>
      </c>
      <c r="R29" s="16">
        <v>125.30214348634628</v>
      </c>
      <c r="S29" s="16">
        <v>199.97027565592828</v>
      </c>
      <c r="T29" s="16">
        <v>82.260779318803657</v>
      </c>
      <c r="U29" s="16">
        <f>IF(ISERR(O29/F29*100),"-",O29/F29*100)</f>
        <v>104.55643543815614</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5755.3530000000001</v>
      </c>
      <c r="G31" s="15">
        <v>5426.4530000000004</v>
      </c>
      <c r="H31" s="15">
        <v>328.9</v>
      </c>
      <c r="I31" s="14">
        <f>IF(ISERR(J31+K31),"-",J31+K31)</f>
        <v>4259.41</v>
      </c>
      <c r="J31" s="15">
        <v>4080.3</v>
      </c>
      <c r="K31" s="15">
        <v>179.11</v>
      </c>
      <c r="L31" s="14">
        <f>IF(ISERR(M31+N31),"-",M31+N31)</f>
        <v>2454.1120000000001</v>
      </c>
      <c r="M31" s="14">
        <v>2306.6</v>
      </c>
      <c r="N31" s="14">
        <v>147.512</v>
      </c>
      <c r="O31" s="14">
        <f>IF(ISERR(P31+Q31),"-",P31+Q31)</f>
        <v>7560.6509999999998</v>
      </c>
      <c r="P31" s="14">
        <f t="shared" ref="P31:Q35" si="3">IF(ISERR(G31+J31-M31),"-",G31+J31-M31)</f>
        <v>7200.1530000000002</v>
      </c>
      <c r="Q31" s="14">
        <f t="shared" si="3"/>
        <v>360.49799999999999</v>
      </c>
      <c r="R31" s="16">
        <v>205.66924191211976</v>
      </c>
      <c r="S31" s="16">
        <v>142.76393251890636</v>
      </c>
      <c r="T31" s="16">
        <v>137.24180432020327</v>
      </c>
      <c r="U31" s="16">
        <f>IF(ISERR(O31/F31*100),"-",O31/F31*100)</f>
        <v>131.3672853776302</v>
      </c>
      <c r="V31" s="16"/>
    </row>
    <row r="32" spans="1:22" s="8" customFormat="1" ht="12" customHeight="1" x14ac:dyDescent="0.15">
      <c r="A32" s="17"/>
      <c r="B32" s="17"/>
      <c r="C32" s="64" t="s">
        <v>37</v>
      </c>
      <c r="D32" s="64"/>
      <c r="E32" s="13">
        <v>19</v>
      </c>
      <c r="F32" s="14">
        <f>IF(ISERR(G32+H32),"-",G32+H32)</f>
        <v>20156.615000000002</v>
      </c>
      <c r="G32" s="15">
        <v>16938.556</v>
      </c>
      <c r="H32" s="15">
        <v>3218.0590000000002</v>
      </c>
      <c r="I32" s="14">
        <f>IF(ISERR(J32+K32),"-",J32+K32)</f>
        <v>4640.598</v>
      </c>
      <c r="J32" s="15">
        <v>3796</v>
      </c>
      <c r="K32" s="15">
        <v>844.59799999999996</v>
      </c>
      <c r="L32" s="14">
        <f>IF(ISERR(M32+N32),"-",M32+N32)</f>
        <v>4517.152</v>
      </c>
      <c r="M32" s="14">
        <v>3751.5</v>
      </c>
      <c r="N32" s="14">
        <v>765.65200000000004</v>
      </c>
      <c r="O32" s="14">
        <f>IF(ISERR(P32+Q32),"-",P32+Q32)</f>
        <v>20280.061000000002</v>
      </c>
      <c r="P32" s="14">
        <f t="shared" si="3"/>
        <v>16983.056</v>
      </c>
      <c r="Q32" s="14">
        <f t="shared" si="3"/>
        <v>3297.0050000000001</v>
      </c>
      <c r="R32" s="16">
        <v>110.28037072243346</v>
      </c>
      <c r="S32" s="16">
        <v>90.379191676670672</v>
      </c>
      <c r="T32" s="16">
        <v>96.100369615694461</v>
      </c>
      <c r="U32" s="16">
        <f>IF(ISERR(O32/F32*100),"-",O32/F32*100)</f>
        <v>100.61243418103685</v>
      </c>
      <c r="V32" s="16"/>
    </row>
    <row r="33" spans="1:22" s="8" customFormat="1" ht="12" customHeight="1" x14ac:dyDescent="0.15">
      <c r="A33" s="17"/>
      <c r="B33" s="17"/>
      <c r="C33" s="64" t="s">
        <v>38</v>
      </c>
      <c r="D33" s="64"/>
      <c r="E33" s="13">
        <v>20</v>
      </c>
      <c r="F33" s="14">
        <f>IF(ISERR(G33+H33),"-",G33+H33)</f>
        <v>108694.73300000001</v>
      </c>
      <c r="G33" s="15">
        <v>92374.038</v>
      </c>
      <c r="H33" s="15">
        <v>16320.695</v>
      </c>
      <c r="I33" s="14">
        <f>IF(ISERR(J33+K33),"-",J33+K33)</f>
        <v>25592.73</v>
      </c>
      <c r="J33" s="15">
        <v>21982.1</v>
      </c>
      <c r="K33" s="15">
        <v>3610.63</v>
      </c>
      <c r="L33" s="14">
        <f>IF(ISERR(M33+N33),"-",M33+N33)</f>
        <v>27449.245999999999</v>
      </c>
      <c r="M33" s="14">
        <v>22656.400000000001</v>
      </c>
      <c r="N33" s="14">
        <v>4792.8459999999995</v>
      </c>
      <c r="O33" s="14">
        <f>IF(ISERR(P33+Q33),"-",P33+Q33)</f>
        <v>106838.21700000002</v>
      </c>
      <c r="P33" s="14">
        <f t="shared" si="3"/>
        <v>91699.738000000012</v>
      </c>
      <c r="Q33" s="14">
        <f t="shared" si="3"/>
        <v>15138.479000000001</v>
      </c>
      <c r="R33" s="16">
        <v>84.483973195127589</v>
      </c>
      <c r="S33" s="16">
        <v>77.843701434972488</v>
      </c>
      <c r="T33" s="16">
        <v>94.588948207171313</v>
      </c>
      <c r="U33" s="16">
        <f>IF(ISERR(O33/F33*100),"-",O33/F33*100)</f>
        <v>98.291990836391321</v>
      </c>
      <c r="V33" s="16"/>
    </row>
    <row r="34" spans="1:22" s="8" customFormat="1" ht="12" customHeight="1" x14ac:dyDescent="0.15">
      <c r="A34" s="17"/>
      <c r="B34" s="17"/>
      <c r="C34" s="64" t="s">
        <v>39</v>
      </c>
      <c r="D34" s="64"/>
      <c r="E34" s="13">
        <v>21</v>
      </c>
      <c r="F34" s="14">
        <f>IF(ISERR(G34+H34),"-",G34+H34)</f>
        <v>22223.021000000001</v>
      </c>
      <c r="G34" s="15">
        <v>19275.911</v>
      </c>
      <c r="H34" s="15">
        <v>2947.11</v>
      </c>
      <c r="I34" s="14">
        <f>IF(ISERR(J34+K34),"-",J34+K34)</f>
        <v>1965.3</v>
      </c>
      <c r="J34" s="15">
        <v>1269</v>
      </c>
      <c r="K34" s="15">
        <v>696.3</v>
      </c>
      <c r="L34" s="14">
        <f>IF(ISERR(M34+N34),"-",M34+N34)</f>
        <v>2983.5</v>
      </c>
      <c r="M34" s="14">
        <v>2545.1999999999998</v>
      </c>
      <c r="N34" s="14">
        <v>438.3</v>
      </c>
      <c r="O34" s="14">
        <f>IF(ISERR(P34+Q34),"-",P34+Q34)</f>
        <v>21204.821</v>
      </c>
      <c r="P34" s="14">
        <f t="shared" si="3"/>
        <v>17999.710999999999</v>
      </c>
      <c r="Q34" s="14">
        <f t="shared" si="3"/>
        <v>3205.1099999999997</v>
      </c>
      <c r="R34" s="16">
        <v>144.82682387619749</v>
      </c>
      <c r="S34" s="16">
        <v>71.086490350250173</v>
      </c>
      <c r="T34" s="16">
        <v>127.5477954887218</v>
      </c>
      <c r="U34" s="16">
        <f>IF(ISERR(O34/F34*100),"-",O34/F34*100)</f>
        <v>95.418264690475695</v>
      </c>
      <c r="V34" s="16"/>
    </row>
    <row r="35" spans="1:22" s="8" customFormat="1" ht="12" customHeight="1" x14ac:dyDescent="0.15">
      <c r="A35" s="17"/>
      <c r="B35" s="17"/>
      <c r="C35" s="64" t="s">
        <v>40</v>
      </c>
      <c r="D35" s="64"/>
      <c r="E35" s="13">
        <v>22</v>
      </c>
      <c r="F35" s="14">
        <f>IF(ISERR(G35+H35),"-",G35+H35)</f>
        <v>10858.15</v>
      </c>
      <c r="G35" s="15">
        <v>3233.86</v>
      </c>
      <c r="H35" s="15">
        <v>7624.29</v>
      </c>
      <c r="I35" s="14">
        <f>IF(ISERR(J35+K35),"-",J35+K35)</f>
        <v>3305.1289999999999</v>
      </c>
      <c r="J35" s="15">
        <v>1479</v>
      </c>
      <c r="K35" s="15">
        <v>1826.1289999999999</v>
      </c>
      <c r="L35" s="14">
        <f>IF(ISERR(M35+N35),"-",M35+N35)</f>
        <v>2881.502</v>
      </c>
      <c r="M35" s="14">
        <v>781</v>
      </c>
      <c r="N35" s="14">
        <v>2100.502</v>
      </c>
      <c r="O35" s="14">
        <f>IF(ISERR(P35+Q35),"-",P35+Q35)</f>
        <v>11281.777</v>
      </c>
      <c r="P35" s="14">
        <f t="shared" si="3"/>
        <v>3931.8600000000006</v>
      </c>
      <c r="Q35" s="14">
        <f t="shared" si="3"/>
        <v>7349.9169999999995</v>
      </c>
      <c r="R35" s="16">
        <v>124.06640390390389</v>
      </c>
      <c r="S35" s="16">
        <v>77.689458074952825</v>
      </c>
      <c r="T35" s="16">
        <v>109.45742699136507</v>
      </c>
      <c r="U35" s="16">
        <f>IF(ISERR(O35/F35*100),"-",O35/F35*100)</f>
        <v>103.90146571929841</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4" t="s">
        <v>41</v>
      </c>
      <c r="D37" s="64"/>
      <c r="E37" s="13">
        <v>23</v>
      </c>
      <c r="F37" s="14">
        <f>IF(ISERR(G37+H37),"-",G37+H37)</f>
        <v>6178.8819999999996</v>
      </c>
      <c r="G37" s="15">
        <v>2002.8520000000001</v>
      </c>
      <c r="H37" s="15">
        <v>4176.03</v>
      </c>
      <c r="I37" s="14">
        <f>IF(ISERR(J37+K37),"-",J37+K37)</f>
        <v>1380.9299999999998</v>
      </c>
      <c r="J37" s="15">
        <v>683</v>
      </c>
      <c r="K37" s="15">
        <v>697.93</v>
      </c>
      <c r="L37" s="14">
        <f>IF(ISERR(M37+N37),"-",M37+N37)</f>
        <v>1499.8200000000002</v>
      </c>
      <c r="M37" s="14">
        <v>606</v>
      </c>
      <c r="N37" s="14">
        <v>893.82</v>
      </c>
      <c r="O37" s="14">
        <f>IF(ISERR(P37+Q37),"-",P37+Q37)</f>
        <v>6059.9920000000002</v>
      </c>
      <c r="P37" s="14">
        <f t="shared" ref="P37:Q41" si="4">IF(ISERR(G37+J37-M37),"-",G37+J37-M37)</f>
        <v>2079.8519999999999</v>
      </c>
      <c r="Q37" s="14">
        <f t="shared" si="4"/>
        <v>3980.14</v>
      </c>
      <c r="R37" s="16">
        <v>112.1795288383428</v>
      </c>
      <c r="S37" s="16">
        <v>96.700193423597682</v>
      </c>
      <c r="T37" s="16">
        <v>99.835123558484355</v>
      </c>
      <c r="U37" s="16">
        <f>IF(ISERR(O37/F37*100),"-",O37/F37*100)</f>
        <v>98.075865504471523</v>
      </c>
      <c r="V37" s="16"/>
    </row>
    <row r="38" spans="1:22" s="8" customFormat="1" ht="12" customHeight="1" x14ac:dyDescent="0.15">
      <c r="A38" s="17"/>
      <c r="B38" s="17"/>
      <c r="C38" s="64" t="s">
        <v>42</v>
      </c>
      <c r="D38" s="64"/>
      <c r="E38" s="13">
        <v>24</v>
      </c>
      <c r="F38" s="14">
        <f>IF(ISERR(G38+H38),"-",G38+H38)</f>
        <v>4253.134</v>
      </c>
      <c r="G38" s="15">
        <v>3184.5340000000001</v>
      </c>
      <c r="H38" s="15">
        <v>1068.5999999999999</v>
      </c>
      <c r="I38" s="14">
        <f>IF(ISERR(J38+K38),"-",J38+K38)</f>
        <v>903.3</v>
      </c>
      <c r="J38" s="15">
        <v>630.29999999999995</v>
      </c>
      <c r="K38" s="15">
        <v>273</v>
      </c>
      <c r="L38" s="14">
        <f>IF(ISERR(M38+N38),"-",M38+N38)</f>
        <v>618.20000000000005</v>
      </c>
      <c r="M38" s="14">
        <v>434.2</v>
      </c>
      <c r="N38" s="14">
        <v>184</v>
      </c>
      <c r="O38" s="14">
        <f>IF(ISERR(P38+Q38),"-",P38+Q38)</f>
        <v>4538.2340000000004</v>
      </c>
      <c r="P38" s="14">
        <f t="shared" si="4"/>
        <v>3380.634</v>
      </c>
      <c r="Q38" s="14">
        <f t="shared" si="4"/>
        <v>1157.5999999999999</v>
      </c>
      <c r="R38" s="16">
        <v>183.22515212981745</v>
      </c>
      <c r="S38" s="16">
        <v>98.912000000000006</v>
      </c>
      <c r="T38" s="16">
        <v>179.23515007898894</v>
      </c>
      <c r="U38" s="16">
        <f>IF(ISERR(O38/F38*100),"-",O38/F38*100)</f>
        <v>106.70329220758153</v>
      </c>
      <c r="V38" s="16"/>
    </row>
    <row r="39" spans="1:22" s="8" customFormat="1" ht="12" customHeight="1" x14ac:dyDescent="0.15">
      <c r="A39" s="17"/>
      <c r="B39" s="17"/>
      <c r="C39" s="64" t="s">
        <v>43</v>
      </c>
      <c r="D39" s="64"/>
      <c r="E39" s="13">
        <v>25</v>
      </c>
      <c r="F39" s="14">
        <f>IF(ISERR(G39+H39),"-",G39+H39)</f>
        <v>4072.1409999999996</v>
      </c>
      <c r="G39" s="15">
        <v>1950.441</v>
      </c>
      <c r="H39" s="15">
        <v>2121.6999999999998</v>
      </c>
      <c r="I39" s="14">
        <f>IF(ISERR(J39+K39),"-",J39+K39)</f>
        <v>1296.82</v>
      </c>
      <c r="J39" s="15">
        <v>883</v>
      </c>
      <c r="K39" s="15">
        <v>413.82</v>
      </c>
      <c r="L39" s="14">
        <f>IF(ISERR(M39+N39),"-",M39+N39)</f>
        <v>1089.7</v>
      </c>
      <c r="M39" s="14">
        <v>613</v>
      </c>
      <c r="N39" s="14">
        <v>476.7</v>
      </c>
      <c r="O39" s="14">
        <f>IF(ISERR(P39+Q39),"-",P39+Q39)</f>
        <v>4279.2610000000004</v>
      </c>
      <c r="P39" s="14">
        <f t="shared" si="4"/>
        <v>2220.4409999999998</v>
      </c>
      <c r="Q39" s="14">
        <f t="shared" si="4"/>
        <v>2058.8200000000002</v>
      </c>
      <c r="R39" s="16">
        <v>116.83063063063064</v>
      </c>
      <c r="S39" s="16">
        <v>63.987081620669407</v>
      </c>
      <c r="T39" s="16">
        <v>93.802301622095584</v>
      </c>
      <c r="U39" s="16">
        <f>IF(ISERR(O39/F39*100),"-",O39/F39*100)</f>
        <v>105.08626788708939</v>
      </c>
      <c r="V39" s="16"/>
    </row>
    <row r="40" spans="1:22" s="8" customFormat="1" ht="12" customHeight="1" x14ac:dyDescent="0.15">
      <c r="A40" s="17"/>
      <c r="B40" s="17"/>
      <c r="C40" s="64" t="s">
        <v>44</v>
      </c>
      <c r="D40" s="64"/>
      <c r="E40" s="13">
        <v>26</v>
      </c>
      <c r="F40" s="14">
        <f>IF(ISERR(G40+H40),"-",G40+H40)</f>
        <v>133327.98199999999</v>
      </c>
      <c r="G40" s="15">
        <v>41334.678999999996</v>
      </c>
      <c r="H40" s="15">
        <v>91993.303</v>
      </c>
      <c r="I40" s="14">
        <f>IF(ISERR(J40+K40),"-",J40+K40)</f>
        <v>41468.495999999999</v>
      </c>
      <c r="J40" s="15">
        <v>8825.8889999999992</v>
      </c>
      <c r="K40" s="15">
        <v>32642.607</v>
      </c>
      <c r="L40" s="14">
        <f>IF(ISERR(M40+N40),"-",M40+N40)</f>
        <v>45012.508999999998</v>
      </c>
      <c r="M40" s="14">
        <v>10561.1</v>
      </c>
      <c r="N40" s="14">
        <v>34451.409</v>
      </c>
      <c r="O40" s="14">
        <f>IF(ISERR(P40+Q40),"-",P40+Q40)</f>
        <v>129783.96900000001</v>
      </c>
      <c r="P40" s="14">
        <f t="shared" si="4"/>
        <v>39599.468000000001</v>
      </c>
      <c r="Q40" s="14">
        <f t="shared" si="4"/>
        <v>90184.501000000004</v>
      </c>
      <c r="R40" s="16">
        <v>97.680955409511697</v>
      </c>
      <c r="S40" s="16">
        <v>93.29790863491273</v>
      </c>
      <c r="T40" s="16">
        <v>104.46735112771061</v>
      </c>
      <c r="U40" s="16">
        <f>IF(ISERR(O40/F40*100),"-",O40/F40*100)</f>
        <v>97.341883566496961</v>
      </c>
      <c r="V40" s="16"/>
    </row>
    <row r="41" spans="1:22" s="8" customFormat="1" ht="12" customHeight="1" x14ac:dyDescent="0.15">
      <c r="A41" s="17"/>
      <c r="B41" s="17"/>
      <c r="C41" s="64" t="s">
        <v>45</v>
      </c>
      <c r="D41" s="64"/>
      <c r="E41" s="13">
        <v>27</v>
      </c>
      <c r="F41" s="14">
        <f>IF(ISERR(G41+H41),"-",G41+H41)</f>
        <v>26154.154000000002</v>
      </c>
      <c r="G41" s="15">
        <v>8402.6880000000001</v>
      </c>
      <c r="H41" s="15">
        <v>17751.466</v>
      </c>
      <c r="I41" s="14">
        <f>IF(ISERR(J41+K41),"-",J41+K41)</f>
        <v>8433.2880000000005</v>
      </c>
      <c r="J41" s="15">
        <v>2404</v>
      </c>
      <c r="K41" s="15">
        <v>6029.2879999999996</v>
      </c>
      <c r="L41" s="14">
        <f>IF(ISERR(M41+N41),"-",M41+N41)</f>
        <v>8284.594000000001</v>
      </c>
      <c r="M41" s="14">
        <v>2644</v>
      </c>
      <c r="N41" s="14">
        <v>5640.5940000000001</v>
      </c>
      <c r="O41" s="14">
        <f>IF(ISERR(P41+Q41),"-",P41+Q41)</f>
        <v>26302.847999999998</v>
      </c>
      <c r="P41" s="14">
        <f t="shared" si="4"/>
        <v>8162.6880000000001</v>
      </c>
      <c r="Q41" s="14">
        <f t="shared" si="4"/>
        <v>18140.16</v>
      </c>
      <c r="R41" s="16">
        <v>84.198162939297134</v>
      </c>
      <c r="S41" s="16">
        <v>81.774691540815311</v>
      </c>
      <c r="T41" s="16">
        <v>91.606059972834601</v>
      </c>
      <c r="U41" s="16">
        <f>IF(ISERR(O41/F41*100),"-",O41/F41*100)</f>
        <v>100.56852919042993</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4" t="s">
        <v>46</v>
      </c>
      <c r="D43" s="64"/>
      <c r="E43" s="13">
        <v>28</v>
      </c>
      <c r="F43" s="14">
        <f>IF(ISERR(G43+H43),"-",G43+H43)</f>
        <v>54125.197999999997</v>
      </c>
      <c r="G43" s="15">
        <v>1366.2760000000001</v>
      </c>
      <c r="H43" s="15">
        <v>52758.921999999999</v>
      </c>
      <c r="I43" s="14">
        <f>IF(ISERR(J43+K43),"-",J43+K43)</f>
        <v>11547.793</v>
      </c>
      <c r="J43" s="15">
        <v>693</v>
      </c>
      <c r="K43" s="15">
        <v>10854.793</v>
      </c>
      <c r="L43" s="14">
        <f>IF(ISERR(M43+N43),"-",M43+N43)</f>
        <v>14099.162</v>
      </c>
      <c r="M43" s="14">
        <v>527.70000000000005</v>
      </c>
      <c r="N43" s="14">
        <v>13571.462</v>
      </c>
      <c r="O43" s="14">
        <f>IF(ISERR(P43+Q43),"-",P43+Q43)</f>
        <v>51573.828999999998</v>
      </c>
      <c r="P43" s="14">
        <f t="shared" ref="P43:Q47" si="5">IF(ISERR(G43+J43-M43),"-",G43+J43-M43)</f>
        <v>1531.5759999999998</v>
      </c>
      <c r="Q43" s="14">
        <f t="shared" si="5"/>
        <v>50042.252999999997</v>
      </c>
      <c r="R43" s="16">
        <v>107.29158227260058</v>
      </c>
      <c r="S43" s="16">
        <v>83.858692678284655</v>
      </c>
      <c r="T43" s="16">
        <v>89.220359830464488</v>
      </c>
      <c r="U43" s="16">
        <f>IF(ISERR(O43/F43*100),"-",O43/F43*100)</f>
        <v>95.286171516638149</v>
      </c>
      <c r="V43" s="16"/>
    </row>
    <row r="44" spans="1:22" s="8" customFormat="1" ht="12" customHeight="1" x14ac:dyDescent="0.15">
      <c r="A44" s="17"/>
      <c r="B44" s="17"/>
      <c r="C44" s="64" t="s">
        <v>47</v>
      </c>
      <c r="D44" s="64"/>
      <c r="E44" s="13">
        <v>29</v>
      </c>
      <c r="F44" s="14">
        <f>IF(ISERR(G44+H44),"-",G44+H44)</f>
        <v>39412.928999999996</v>
      </c>
      <c r="G44" s="15">
        <f>SUBTOTAL(9,G45:G47)</f>
        <v>17919.559999999998</v>
      </c>
      <c r="H44" s="15">
        <f>SUBTOTAL(9,H45:H47)</f>
        <v>21493.368999999999</v>
      </c>
      <c r="I44" s="14">
        <f>IF(ISERR(J44+K44),"-",J44+K44)</f>
        <v>6334.9</v>
      </c>
      <c r="J44" s="15">
        <f>SUBTOTAL(9,J45:J47)</f>
        <v>1982.1</v>
      </c>
      <c r="K44" s="15">
        <f>SUBTOTAL(9,K45:K47)</f>
        <v>4352.8</v>
      </c>
      <c r="L44" s="14">
        <f>IF(ISERR(M44+N44),"-",M44+N44)</f>
        <v>9206.0499999999993</v>
      </c>
      <c r="M44" s="15">
        <f>SUBTOTAL(9,M45:M47)</f>
        <v>3724.2</v>
      </c>
      <c r="N44" s="15">
        <f>SUBTOTAL(9,N45:N47)</f>
        <v>5481.85</v>
      </c>
      <c r="O44" s="14">
        <f>IF(ISERR(P44+Q44),"-",P44+Q44)</f>
        <v>36541.778999999995</v>
      </c>
      <c r="P44" s="14">
        <f t="shared" si="5"/>
        <v>16177.459999999995</v>
      </c>
      <c r="Q44" s="14">
        <f t="shared" si="5"/>
        <v>20364.318999999996</v>
      </c>
      <c r="R44" s="16">
        <v>104.20957394308275</v>
      </c>
      <c r="S44" s="16">
        <v>97.069274567692943</v>
      </c>
      <c r="T44" s="16">
        <v>95.654099261818743</v>
      </c>
      <c r="U44" s="16">
        <f>IF(ISERR(O44/F44*100),"-",O44/F44*100)</f>
        <v>92.715207743124083</v>
      </c>
      <c r="V44" s="16"/>
    </row>
    <row r="45" spans="1:22" s="8" customFormat="1" ht="12" customHeight="1" x14ac:dyDescent="0.15">
      <c r="A45" s="17"/>
      <c r="B45" s="17"/>
      <c r="C45" s="17"/>
      <c r="D45" s="17" t="s">
        <v>48</v>
      </c>
      <c r="E45" s="13">
        <v>30</v>
      </c>
      <c r="F45" s="14">
        <f>IF(ISERR(G45+H45),"-",G45+H45)</f>
        <v>12935.73</v>
      </c>
      <c r="G45" s="15">
        <v>10595.83</v>
      </c>
      <c r="H45" s="15">
        <v>2339.9</v>
      </c>
      <c r="I45" s="14">
        <f>IF(ISERR(J45+K45),"-",J45+K45)</f>
        <v>1553.8000000000002</v>
      </c>
      <c r="J45" s="15">
        <v>1001.1</v>
      </c>
      <c r="K45" s="15">
        <v>552.70000000000005</v>
      </c>
      <c r="L45" s="14">
        <f>IF(ISERR(M45+N45),"-",M45+N45)</f>
        <v>3050.2999999999997</v>
      </c>
      <c r="M45" s="14">
        <v>2346.6999999999998</v>
      </c>
      <c r="N45" s="14">
        <v>703.6</v>
      </c>
      <c r="O45" s="14">
        <f>IF(ISERR(P45+Q45),"-",P45+Q45)</f>
        <v>11439.23</v>
      </c>
      <c r="P45" s="14">
        <f t="shared" si="5"/>
        <v>9250.23</v>
      </c>
      <c r="Q45" s="14">
        <f t="shared" si="5"/>
        <v>2189.0000000000005</v>
      </c>
      <c r="R45" s="16">
        <v>87.587373167981966</v>
      </c>
      <c r="S45" s="16">
        <v>95.113813532896785</v>
      </c>
      <c r="T45" s="16">
        <v>77.585661964188816</v>
      </c>
      <c r="U45" s="16">
        <f>IF(ISERR(O45/F45*100),"-",O45/F45*100)</f>
        <v>88.431267504810322</v>
      </c>
      <c r="V45" s="16"/>
    </row>
    <row r="46" spans="1:22" s="8" customFormat="1" ht="12" customHeight="1" x14ac:dyDescent="0.15">
      <c r="A46" s="17"/>
      <c r="B46" s="17"/>
      <c r="C46" s="17"/>
      <c r="D46" s="17" t="s">
        <v>49</v>
      </c>
      <c r="E46" s="13">
        <v>31</v>
      </c>
      <c r="F46" s="14">
        <f>IF(ISERR(G46+H46),"-",G46+H46)</f>
        <v>3481.4399999999996</v>
      </c>
      <c r="G46" s="15">
        <v>399.24</v>
      </c>
      <c r="H46" s="15">
        <v>3082.2</v>
      </c>
      <c r="I46" s="14">
        <f>IF(ISERR(J46+K46),"-",J46+K46)</f>
        <v>735.3</v>
      </c>
      <c r="J46" s="15">
        <v>75</v>
      </c>
      <c r="K46" s="15">
        <v>660.3</v>
      </c>
      <c r="L46" s="14">
        <f>IF(ISERR(M46+N46),"-",M46+N46)</f>
        <v>1005.2</v>
      </c>
      <c r="M46" s="14">
        <v>97.5</v>
      </c>
      <c r="N46" s="14">
        <v>907.7</v>
      </c>
      <c r="O46" s="14">
        <f>IF(ISERR(P46+Q46),"-",P46+Q46)</f>
        <v>3211.54</v>
      </c>
      <c r="P46" s="14">
        <f t="shared" si="5"/>
        <v>376.74</v>
      </c>
      <c r="Q46" s="14">
        <f t="shared" si="5"/>
        <v>2834.8</v>
      </c>
      <c r="R46" s="16">
        <v>94.755154639175259</v>
      </c>
      <c r="S46" s="16">
        <v>87.560975609756099</v>
      </c>
      <c r="T46" s="16">
        <v>78.349353500853866</v>
      </c>
      <c r="U46" s="16">
        <f>IF(ISERR(O46/F46*100),"-",O46/F46*100)</f>
        <v>92.247460820809792</v>
      </c>
      <c r="V46" s="16"/>
    </row>
    <row r="47" spans="1:22" s="8" customFormat="1" ht="12" customHeight="1" x14ac:dyDescent="0.15">
      <c r="A47" s="17"/>
      <c r="B47" s="17"/>
      <c r="C47" s="17"/>
      <c r="D47" s="17" t="s">
        <v>50</v>
      </c>
      <c r="E47" s="13">
        <v>32</v>
      </c>
      <c r="F47" s="14">
        <f>IF(ISERR(G47+H47),"-",G47+H47)</f>
        <v>22995.758999999998</v>
      </c>
      <c r="G47" s="15">
        <v>6924.49</v>
      </c>
      <c r="H47" s="15">
        <v>16071.269</v>
      </c>
      <c r="I47" s="14">
        <f>IF(ISERR(J47+K47),"-",J47+K47)</f>
        <v>4045.8</v>
      </c>
      <c r="J47" s="15">
        <v>906</v>
      </c>
      <c r="K47" s="15">
        <v>3139.8</v>
      </c>
      <c r="L47" s="14">
        <f>IF(ISERR(M47+N47),"-",M47+N47)</f>
        <v>5150.55</v>
      </c>
      <c r="M47" s="14">
        <v>1280</v>
      </c>
      <c r="N47" s="14">
        <v>3870.55</v>
      </c>
      <c r="O47" s="14">
        <f>IF(ISERR(P47+Q47),"-",P47+Q47)</f>
        <v>21891.008999999998</v>
      </c>
      <c r="P47" s="14">
        <f t="shared" si="5"/>
        <v>6550.49</v>
      </c>
      <c r="Q47" s="14">
        <f t="shared" si="5"/>
        <v>15340.519</v>
      </c>
      <c r="R47" s="16">
        <v>114.644375177104</v>
      </c>
      <c r="S47" s="16">
        <v>100.42015987521934</v>
      </c>
      <c r="T47" s="16">
        <v>113.07923446459012</v>
      </c>
      <c r="U47" s="16">
        <f>IF(ISERR(O47/F47*100),"-",O47/F47*100)</f>
        <v>95.195853287556204</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4" t="s">
        <v>51</v>
      </c>
      <c r="D49" s="64"/>
      <c r="E49" s="13">
        <v>33</v>
      </c>
      <c r="F49" s="14">
        <f>IF(ISERR(G49+H49),"-",G49+H49)</f>
        <v>13259.41</v>
      </c>
      <c r="G49" s="15">
        <v>2534.31</v>
      </c>
      <c r="H49" s="15">
        <v>10725.1</v>
      </c>
      <c r="I49" s="14">
        <f>IF(ISERR(J49+K49),"-",J49+K49)</f>
        <v>2729.1170000000002</v>
      </c>
      <c r="J49" s="15">
        <v>489</v>
      </c>
      <c r="K49" s="15">
        <v>2240.1170000000002</v>
      </c>
      <c r="L49" s="14">
        <f>IF(ISERR(M49+N49),"-",M49+N49)</f>
        <v>2667.366</v>
      </c>
      <c r="M49" s="14">
        <v>762.09</v>
      </c>
      <c r="N49" s="14">
        <v>1905.2760000000001</v>
      </c>
      <c r="O49" s="14">
        <f>IF(ISERR(P49+Q49),"-",P49+Q49)</f>
        <v>13321.161</v>
      </c>
      <c r="P49" s="14">
        <f t="shared" ref="P49:Q53" si="6">IF(ISERR(G49+J49-M49),"-",G49+J49-M49)</f>
        <v>2261.2199999999998</v>
      </c>
      <c r="Q49" s="14">
        <f t="shared" si="6"/>
        <v>11059.941000000001</v>
      </c>
      <c r="R49" s="16">
        <v>93.687504291108823</v>
      </c>
      <c r="S49" s="16">
        <v>96.819092558983655</v>
      </c>
      <c r="T49" s="16">
        <v>123.24138218151542</v>
      </c>
      <c r="U49" s="16">
        <f>IF(ISERR(O49/F49*100),"-",O49/F49*100)</f>
        <v>100.46571453782636</v>
      </c>
      <c r="V49" s="16"/>
    </row>
    <row r="50" spans="1:22" s="8" customFormat="1" ht="12" customHeight="1" x14ac:dyDescent="0.15">
      <c r="A50" s="17"/>
      <c r="B50" s="17"/>
      <c r="C50" s="64" t="s">
        <v>52</v>
      </c>
      <c r="D50" s="64"/>
      <c r="E50" s="13">
        <v>34</v>
      </c>
      <c r="F50" s="14">
        <f>IF(ISERR(G50+H50),"-",G50+H50)</f>
        <v>23169.012999999999</v>
      </c>
      <c r="G50" s="15">
        <v>4506.5429999999997</v>
      </c>
      <c r="H50" s="15">
        <v>18662.47</v>
      </c>
      <c r="I50" s="14">
        <f>IF(ISERR(J50+K50),"-",J50+K50)</f>
        <v>4712.0200000000004</v>
      </c>
      <c r="J50" s="15">
        <v>1992</v>
      </c>
      <c r="K50" s="15">
        <v>2720.02</v>
      </c>
      <c r="L50" s="14">
        <f>IF(ISERR(M50+N50),"-",M50+N50)</f>
        <v>4574.4790000000003</v>
      </c>
      <c r="M50" s="14">
        <v>1259.2</v>
      </c>
      <c r="N50" s="14">
        <v>3315.279</v>
      </c>
      <c r="O50" s="14">
        <f>IF(ISERR(P50+Q50),"-",P50+Q50)</f>
        <v>23306.554000000004</v>
      </c>
      <c r="P50" s="14">
        <f t="shared" si="6"/>
        <v>5239.3429999999998</v>
      </c>
      <c r="Q50" s="14">
        <f t="shared" si="6"/>
        <v>18067.211000000003</v>
      </c>
      <c r="R50" s="16">
        <v>119.08061662875917</v>
      </c>
      <c r="S50" s="16">
        <v>91.967812625653409</v>
      </c>
      <c r="T50" s="16">
        <v>101.46077227808976</v>
      </c>
      <c r="U50" s="16">
        <f>IF(ISERR(O50/F50*100),"-",O50/F50*100)</f>
        <v>100.59364203386653</v>
      </c>
      <c r="V50" s="16"/>
    </row>
    <row r="51" spans="1:22" s="8" customFormat="1" ht="12" customHeight="1" x14ac:dyDescent="0.15">
      <c r="A51" s="17"/>
      <c r="B51" s="17"/>
      <c r="C51" s="64" t="s">
        <v>53</v>
      </c>
      <c r="D51" s="64"/>
      <c r="E51" s="13">
        <v>35</v>
      </c>
      <c r="F51" s="14">
        <f>IF(ISERR(G51+H51),"-",G51+H51)</f>
        <v>2290.5</v>
      </c>
      <c r="G51" s="15">
        <v>468</v>
      </c>
      <c r="H51" s="15">
        <v>1822.5</v>
      </c>
      <c r="I51" s="14">
        <f>IF(ISERR(J51+K51),"-",J51+K51)</f>
        <v>109.7</v>
      </c>
      <c r="J51" s="15">
        <v>61</v>
      </c>
      <c r="K51" s="15">
        <v>48.7</v>
      </c>
      <c r="L51" s="14">
        <f>IF(ISERR(M51+N51),"-",M51+N51)</f>
        <v>222.6</v>
      </c>
      <c r="M51" s="14">
        <v>86</v>
      </c>
      <c r="N51" s="14">
        <v>136.6</v>
      </c>
      <c r="O51" s="14">
        <f>IF(ISERR(P51+Q51),"-",P51+Q51)</f>
        <v>2177.6000000000004</v>
      </c>
      <c r="P51" s="14">
        <f t="shared" si="6"/>
        <v>443</v>
      </c>
      <c r="Q51" s="14">
        <f t="shared" si="6"/>
        <v>1734.6000000000001</v>
      </c>
      <c r="R51" s="16">
        <v>135.4320987654321</v>
      </c>
      <c r="S51" s="16">
        <v>99.820627802690581</v>
      </c>
      <c r="T51" s="16">
        <v>103.79408960915157</v>
      </c>
      <c r="U51" s="16">
        <f>IF(ISERR(O51/F51*100),"-",O51/F51*100)</f>
        <v>95.07094520846978</v>
      </c>
      <c r="V51" s="16"/>
    </row>
    <row r="52" spans="1:22" s="8" customFormat="1" ht="12" customHeight="1" x14ac:dyDescent="0.15">
      <c r="A52" s="17"/>
      <c r="B52" s="17"/>
      <c r="C52" s="64" t="s">
        <v>54</v>
      </c>
      <c r="D52" s="64"/>
      <c r="E52" s="13">
        <v>36</v>
      </c>
      <c r="F52" s="14">
        <f>IF(ISERR(G52+H52),"-",G52+H52)</f>
        <v>19616.38</v>
      </c>
      <c r="G52" s="15">
        <v>9581.68</v>
      </c>
      <c r="H52" s="15">
        <v>10034.700000000001</v>
      </c>
      <c r="I52" s="14">
        <f>IF(ISERR(J52+K52),"-",J52+K52)</f>
        <v>5949.71</v>
      </c>
      <c r="J52" s="15">
        <v>2924.78</v>
      </c>
      <c r="K52" s="15">
        <v>3024.93</v>
      </c>
      <c r="L52" s="14">
        <f>IF(ISERR(M52+N52),"-",M52+N52)</f>
        <v>4965.96</v>
      </c>
      <c r="M52" s="14">
        <v>2639.76</v>
      </c>
      <c r="N52" s="14">
        <v>2326.1999999999998</v>
      </c>
      <c r="O52" s="14">
        <f>IF(ISERR(P52+Q52),"-",P52+Q52)</f>
        <v>20600.13</v>
      </c>
      <c r="P52" s="14">
        <f t="shared" si="6"/>
        <v>9866.7000000000007</v>
      </c>
      <c r="Q52" s="14">
        <f t="shared" si="6"/>
        <v>10733.43</v>
      </c>
      <c r="R52" s="16">
        <v>94.665234685759742</v>
      </c>
      <c r="S52" s="16">
        <v>90.093613933236568</v>
      </c>
      <c r="T52" s="16">
        <v>105.23155905190029</v>
      </c>
      <c r="U52" s="16">
        <f>IF(ISERR(O52/F52*100),"-",O52/F52*100)</f>
        <v>105.01494159472848</v>
      </c>
      <c r="V52" s="16"/>
    </row>
    <row r="53" spans="1:22" s="8" customFormat="1" ht="12" customHeight="1" x14ac:dyDescent="0.15">
      <c r="A53" s="17"/>
      <c r="B53" s="17"/>
      <c r="C53" s="64" t="s">
        <v>55</v>
      </c>
      <c r="D53" s="64"/>
      <c r="E53" s="13">
        <v>37</v>
      </c>
      <c r="F53" s="14">
        <f>IF(ISERR(G53+H53),"-",G53+H53)</f>
        <v>20794.09</v>
      </c>
      <c r="G53" s="15">
        <v>7988.09</v>
      </c>
      <c r="H53" s="15">
        <v>12806</v>
      </c>
      <c r="I53" s="14">
        <f>IF(ISERR(J53+K53),"-",J53+K53)</f>
        <v>5757.24</v>
      </c>
      <c r="J53" s="15">
        <v>2804.34</v>
      </c>
      <c r="K53" s="15">
        <v>2952.9</v>
      </c>
      <c r="L53" s="14">
        <f>IF(ISERR(M53+N53),"-",M53+N53)</f>
        <v>5831.46</v>
      </c>
      <c r="M53" s="14">
        <v>2628.8</v>
      </c>
      <c r="N53" s="14">
        <v>3202.66</v>
      </c>
      <c r="O53" s="14">
        <f>IF(ISERR(P53+Q53),"-",P53+Q53)</f>
        <v>20719.87</v>
      </c>
      <c r="P53" s="14">
        <f t="shared" si="6"/>
        <v>8163.63</v>
      </c>
      <c r="Q53" s="14">
        <f t="shared" si="6"/>
        <v>12556.24</v>
      </c>
      <c r="R53" s="16">
        <v>126.56056276104638</v>
      </c>
      <c r="S53" s="16">
        <v>113.34227405247813</v>
      </c>
      <c r="T53" s="16">
        <v>104.67752854400325</v>
      </c>
      <c r="U53" s="16">
        <f>IF(ISERR(O53/F53*100),"-",O53/F53*100)</f>
        <v>99.643071661226813</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4" t="s">
        <v>56</v>
      </c>
      <c r="B55" s="64"/>
      <c r="C55" s="64"/>
      <c r="D55" s="64"/>
      <c r="E55" s="13">
        <v>38</v>
      </c>
      <c r="F55" s="14">
        <f>IF(ISERR(G55+H55),"-",G55+H55)</f>
        <v>45229.861999999994</v>
      </c>
      <c r="G55" s="15">
        <f>SUBTOTAL(9,G56:G62)</f>
        <v>19958.809999999998</v>
      </c>
      <c r="H55" s="15">
        <f>SUBTOTAL(9,H56:H62)</f>
        <v>25271.052</v>
      </c>
      <c r="I55" s="14">
        <f>IF(ISERR(J55+K55),"-",J55+K55)</f>
        <v>13199.371000000001</v>
      </c>
      <c r="J55" s="15">
        <f>SUBTOTAL(9,J56:J62)</f>
        <v>5930.1</v>
      </c>
      <c r="K55" s="15">
        <f>SUBTOTAL(9,K56:K62)</f>
        <v>7269.2710000000006</v>
      </c>
      <c r="L55" s="14">
        <f>IF(ISERR(M55+N55),"-",M55+N55)</f>
        <v>13235.116999999998</v>
      </c>
      <c r="M55" s="15">
        <f>SUBTOTAL(9,M56:M62)</f>
        <v>5452.2</v>
      </c>
      <c r="N55" s="15">
        <f>SUBTOTAL(9,N56:N62)</f>
        <v>7782.9169999999995</v>
      </c>
      <c r="O55" s="14">
        <f>IF(ISERR(P55+Q55),"-",P55+Q55)</f>
        <v>45194.115999999995</v>
      </c>
      <c r="P55" s="14">
        <f t="shared" ref="P55:Q59" si="7">IF(ISERR(G55+J55-M55),"-",G55+J55-M55)</f>
        <v>20436.709999999995</v>
      </c>
      <c r="Q55" s="14">
        <f t="shared" si="7"/>
        <v>24757.406000000003</v>
      </c>
      <c r="R55" s="16">
        <v>98.517472757127919</v>
      </c>
      <c r="S55" s="16">
        <v>95.802511762576913</v>
      </c>
      <c r="T55" s="16">
        <v>107.88760085939366</v>
      </c>
      <c r="U55" s="16">
        <f>IF(ISERR(O55/F55*100),"-",O55/F55*100)</f>
        <v>99.920968142684146</v>
      </c>
      <c r="V55" s="16"/>
    </row>
    <row r="56" spans="1:22" s="8" customFormat="1" ht="12" customHeight="1" x14ac:dyDescent="0.15">
      <c r="A56" s="17"/>
      <c r="B56" s="17"/>
      <c r="C56" s="64" t="s">
        <v>31</v>
      </c>
      <c r="D56" s="64"/>
      <c r="E56" s="13">
        <v>39</v>
      </c>
      <c r="F56" s="14">
        <f>IF(ISERR(G56+H56),"-",G56+H56)</f>
        <v>3242.3</v>
      </c>
      <c r="G56" s="15">
        <v>941.4</v>
      </c>
      <c r="H56" s="15">
        <v>2300.9</v>
      </c>
      <c r="I56" s="14">
        <f>IF(ISERR(J56+K56),"-",J56+K56)</f>
        <v>2695.7</v>
      </c>
      <c r="J56" s="15">
        <v>1519</v>
      </c>
      <c r="K56" s="15">
        <v>1176.7</v>
      </c>
      <c r="L56" s="14">
        <f>IF(ISERR(M56+N56),"-",M56+N56)</f>
        <v>2953.6</v>
      </c>
      <c r="M56" s="14">
        <v>1486</v>
      </c>
      <c r="N56" s="14">
        <v>1467.6</v>
      </c>
      <c r="O56" s="14">
        <f>IF(ISERR(P56+Q56),"-",P56+Q56)</f>
        <v>2984.4000000000005</v>
      </c>
      <c r="P56" s="14">
        <f t="shared" si="7"/>
        <v>974.40000000000009</v>
      </c>
      <c r="Q56" s="14">
        <f t="shared" si="7"/>
        <v>2010.0000000000005</v>
      </c>
      <c r="R56" s="16">
        <v>101.30402104472003</v>
      </c>
      <c r="S56" s="16">
        <v>105.07292778370686</v>
      </c>
      <c r="T56" s="16">
        <v>128.25096691018479</v>
      </c>
      <c r="U56" s="16">
        <f>IF(ISERR(O56/F56*100),"-",O56/F56*100)</f>
        <v>92.045769978101973</v>
      </c>
      <c r="V56" s="16"/>
    </row>
    <row r="57" spans="1:22" s="8" customFormat="1" ht="12" customHeight="1" x14ac:dyDescent="0.15">
      <c r="A57" s="17"/>
      <c r="B57" s="17"/>
      <c r="C57" s="64" t="s">
        <v>32</v>
      </c>
      <c r="D57" s="64"/>
      <c r="E57" s="13">
        <v>40</v>
      </c>
      <c r="F57" s="14">
        <f>IF(ISERR(G57+H57),"-",G57+H57)</f>
        <v>144.78</v>
      </c>
      <c r="G57" s="15">
        <v>82.38</v>
      </c>
      <c r="H57" s="15">
        <v>62.4</v>
      </c>
      <c r="I57" s="14">
        <f>IF(ISERR(J57+K57),"-",J57+K57)</f>
        <v>85.5</v>
      </c>
      <c r="J57" s="15">
        <v>22</v>
      </c>
      <c r="K57" s="15">
        <v>63.5</v>
      </c>
      <c r="L57" s="14">
        <f>IF(ISERR(M57+N57),"-",M57+N57)</f>
        <v>107.5</v>
      </c>
      <c r="M57" s="14">
        <v>44</v>
      </c>
      <c r="N57" s="14">
        <v>63.5</v>
      </c>
      <c r="O57" s="14">
        <f>IF(ISERR(P57+Q57),"-",P57+Q57)</f>
        <v>122.78</v>
      </c>
      <c r="P57" s="14">
        <f t="shared" si="7"/>
        <v>60.379999999999995</v>
      </c>
      <c r="Q57" s="14">
        <f t="shared" si="7"/>
        <v>62.400000000000006</v>
      </c>
      <c r="R57" s="16">
        <v>71.25</v>
      </c>
      <c r="S57" s="16">
        <v>69.354838709677423</v>
      </c>
      <c r="T57" s="16">
        <v>34.200557103064064</v>
      </c>
      <c r="U57" s="16">
        <f>IF(ISERR(O57/F57*100),"-",O57/F57*100)</f>
        <v>84.804531012570791</v>
      </c>
      <c r="V57" s="16"/>
    </row>
    <row r="58" spans="1:22" s="8" customFormat="1" ht="12" customHeight="1" x14ac:dyDescent="0.15">
      <c r="A58" s="17"/>
      <c r="B58" s="17"/>
      <c r="C58" s="64" t="s">
        <v>57</v>
      </c>
      <c r="D58" s="64"/>
      <c r="E58" s="13">
        <v>41</v>
      </c>
      <c r="F58" s="14">
        <f>IF(ISERR(G58+H58),"-",G58+H58)</f>
        <v>12280.434000000001</v>
      </c>
      <c r="G58" s="15">
        <v>6369</v>
      </c>
      <c r="H58" s="15">
        <v>5911.4340000000002</v>
      </c>
      <c r="I58" s="14">
        <f>IF(ISERR(J58+K58),"-",J58+K58)</f>
        <v>2242.7939999999999</v>
      </c>
      <c r="J58" s="15">
        <v>820</v>
      </c>
      <c r="K58" s="15">
        <v>1422.7940000000001</v>
      </c>
      <c r="L58" s="14">
        <f>IF(ISERR(M58+N58),"-",M58+N58)</f>
        <v>2193.0709999999999</v>
      </c>
      <c r="M58" s="14">
        <v>664</v>
      </c>
      <c r="N58" s="14">
        <v>1529.0709999999999</v>
      </c>
      <c r="O58" s="14">
        <f>IF(ISERR(P58+Q58),"-",P58+Q58)</f>
        <v>12330.156999999999</v>
      </c>
      <c r="P58" s="14">
        <f t="shared" si="7"/>
        <v>6525</v>
      </c>
      <c r="Q58" s="14">
        <f t="shared" si="7"/>
        <v>5805.1570000000002</v>
      </c>
      <c r="R58" s="16">
        <v>84.954318181818181</v>
      </c>
      <c r="S58" s="16">
        <v>83.865047801147213</v>
      </c>
      <c r="T58" s="16">
        <v>104.64361368072646</v>
      </c>
      <c r="U58" s="16">
        <f>IF(ISERR(O58/F58*100),"-",O58/F58*100)</f>
        <v>100.40489611360638</v>
      </c>
      <c r="V58" s="16"/>
    </row>
    <row r="59" spans="1:22" s="8" customFormat="1" ht="12" customHeight="1" x14ac:dyDescent="0.15">
      <c r="A59" s="17"/>
      <c r="B59" s="17"/>
      <c r="C59" s="64" t="s">
        <v>58</v>
      </c>
      <c r="D59" s="64"/>
      <c r="E59" s="13">
        <v>42</v>
      </c>
      <c r="F59" s="14">
        <f>IF(ISERR(G59+H59),"-",G59+H59)</f>
        <v>5492.54</v>
      </c>
      <c r="G59" s="15">
        <v>2685.64</v>
      </c>
      <c r="H59" s="15">
        <v>2806.9</v>
      </c>
      <c r="I59" s="14">
        <f>IF(ISERR(J59+K59),"-",J59+K59)</f>
        <v>1069.3</v>
      </c>
      <c r="J59" s="15">
        <v>764</v>
      </c>
      <c r="K59" s="15">
        <v>305.3</v>
      </c>
      <c r="L59" s="14">
        <f>IF(ISERR(M59+N59),"-",M59+N59)</f>
        <v>1313.3</v>
      </c>
      <c r="M59" s="14">
        <v>631</v>
      </c>
      <c r="N59" s="14">
        <v>682.3</v>
      </c>
      <c r="O59" s="14">
        <f>IF(ISERR(P59+Q59),"-",P59+Q59)</f>
        <v>5248.5400000000009</v>
      </c>
      <c r="P59" s="14">
        <f t="shared" si="7"/>
        <v>2818.64</v>
      </c>
      <c r="Q59" s="14">
        <f t="shared" si="7"/>
        <v>2429.9000000000005</v>
      </c>
      <c r="R59" s="16">
        <v>165.01543209876544</v>
      </c>
      <c r="S59" s="16">
        <v>92.878359264497874</v>
      </c>
      <c r="T59" s="16">
        <v>125.95488360931125</v>
      </c>
      <c r="U59" s="16">
        <f>IF(ISERR(O59/F59*100),"-",O59/F59*100)</f>
        <v>95.557610868559919</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4" t="s">
        <v>59</v>
      </c>
      <c r="D61" s="64"/>
      <c r="E61" s="13">
        <v>43</v>
      </c>
      <c r="F61" s="14">
        <f>IF(ISERR(G61+H61),"-",G61+H61)</f>
        <v>2555.4900000000002</v>
      </c>
      <c r="G61" s="15">
        <v>1618.39</v>
      </c>
      <c r="H61" s="15">
        <v>937.1</v>
      </c>
      <c r="I61" s="14">
        <f>IF(ISERR(J61+K61),"-",J61+K61)</f>
        <v>615.6</v>
      </c>
      <c r="J61" s="15">
        <v>231</v>
      </c>
      <c r="K61" s="15">
        <v>384.6</v>
      </c>
      <c r="L61" s="14">
        <f>IF(ISERR(M61+N61),"-",M61+N61)</f>
        <v>327.88</v>
      </c>
      <c r="M61" s="14">
        <v>178</v>
      </c>
      <c r="N61" s="14">
        <v>149.88</v>
      </c>
      <c r="O61" s="14">
        <f>IF(ISERR(P61+Q61),"-",P61+Q61)</f>
        <v>2843.21</v>
      </c>
      <c r="P61" s="14">
        <f>IF(ISERR(G61+J61-M61),"-",G61+J61-M61)</f>
        <v>1671.39</v>
      </c>
      <c r="Q61" s="14">
        <f>IF(ISERR(H61+K61-N61),"-",H61+K61-N61)</f>
        <v>1171.8200000000002</v>
      </c>
      <c r="R61" s="16">
        <v>180.52785923753666</v>
      </c>
      <c r="S61" s="16">
        <v>132.20967741935485</v>
      </c>
      <c r="T61" s="16">
        <v>89.97499999999998</v>
      </c>
      <c r="U61" s="16">
        <f>IF(ISERR(O61/F61*100),"-",O61/F61*100)</f>
        <v>111.25889751084918</v>
      </c>
      <c r="V61" s="16"/>
    </row>
    <row r="62" spans="1:22" s="8" customFormat="1" ht="12" customHeight="1" x14ac:dyDescent="0.15">
      <c r="A62" s="17"/>
      <c r="B62" s="17"/>
      <c r="C62" s="64" t="s">
        <v>60</v>
      </c>
      <c r="D62" s="64"/>
      <c r="E62" s="13">
        <v>44</v>
      </c>
      <c r="F62" s="14">
        <f>IF(ISERR(G62+H62),"-",G62+H62)</f>
        <v>21514.317999999999</v>
      </c>
      <c r="G62" s="15">
        <v>8262</v>
      </c>
      <c r="H62" s="15">
        <v>13252.317999999999</v>
      </c>
      <c r="I62" s="14">
        <f>IF(ISERR(J62+K62),"-",J62+K62)</f>
        <v>6490.4769999999999</v>
      </c>
      <c r="J62" s="15">
        <v>2574.1</v>
      </c>
      <c r="K62" s="15">
        <v>3916.377</v>
      </c>
      <c r="L62" s="14">
        <f>IF(ISERR(M62+N62),"-",M62+N62)</f>
        <v>6339.7659999999996</v>
      </c>
      <c r="M62" s="14">
        <v>2449.1999999999998</v>
      </c>
      <c r="N62" s="14">
        <v>3890.5659999999998</v>
      </c>
      <c r="O62" s="14">
        <f>IF(ISERR(P62+Q62),"-",P62+Q62)</f>
        <v>21665.029000000002</v>
      </c>
      <c r="P62" s="14">
        <f>IF(ISERR(G62+J62-M62),"-",G62+J62-M62)</f>
        <v>8386.9000000000015</v>
      </c>
      <c r="Q62" s="14">
        <f>IF(ISERR(H62+K62-N62),"-",H62+K62-N62)</f>
        <v>13278.129000000001</v>
      </c>
      <c r="R62" s="16">
        <v>92.880323411562671</v>
      </c>
      <c r="S62" s="16">
        <v>96.466311625076074</v>
      </c>
      <c r="T62" s="16">
        <v>107.81839852692346</v>
      </c>
      <c r="U62" s="16">
        <f>IF(ISERR(O62/F62*100),"-",O62/F62*100)</f>
        <v>100.70051488501753</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4" t="s">
        <v>61</v>
      </c>
      <c r="B64" s="64"/>
      <c r="C64" s="64"/>
      <c r="D64" s="64"/>
      <c r="E64" s="13">
        <v>45</v>
      </c>
      <c r="F64" s="14">
        <f>IF(ISERR(G64+H64),"-",G64+H64)</f>
        <v>68457.351999999999</v>
      </c>
      <c r="G64" s="15">
        <v>35919.67</v>
      </c>
      <c r="H64" s="15">
        <v>32537.682000000001</v>
      </c>
      <c r="I64" s="14">
        <f>IF(ISERR(J64+K64),"-",J64+K64)</f>
        <v>26887.688000000002</v>
      </c>
      <c r="J64" s="15">
        <v>15376.59</v>
      </c>
      <c r="K64" s="15">
        <v>11511.098</v>
      </c>
      <c r="L64" s="14">
        <f>IF(ISERR(M64+N64),"-",M64+N64)</f>
        <v>26470.674999999999</v>
      </c>
      <c r="M64" s="14">
        <v>14247.49</v>
      </c>
      <c r="N64" s="14">
        <v>12223.184999999999</v>
      </c>
      <c r="O64" s="14">
        <f>IF(ISERR(P64+Q64),"-",P64+Q64)</f>
        <v>68874.364999999991</v>
      </c>
      <c r="P64" s="14">
        <f>IF(ISERR(G64+J64-M64),"-",G64+J64-M64)</f>
        <v>37048.769999999997</v>
      </c>
      <c r="Q64" s="14">
        <f>IF(ISERR(H64+K64-N64),"-",H64+K64-N64)</f>
        <v>31825.595000000001</v>
      </c>
      <c r="R64" s="16">
        <v>96.906537879333953</v>
      </c>
      <c r="S64" s="16">
        <v>96.85574460300036</v>
      </c>
      <c r="T64" s="16">
        <v>103.0174327295571</v>
      </c>
      <c r="U64" s="16">
        <f>IF(ISERR(O64/F64*100),"-",O64/F64*100)</f>
        <v>100.60915736267448</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7DBC-BD05-4AF3-A9B6-5B7715E9F96E}">
  <sheetPr codeName="Sheet10">
    <pageSetUpPr fitToPage="1"/>
  </sheetPr>
  <dimension ref="A1:Z69"/>
  <sheetViews>
    <sheetView zoomScaleNormal="100" workbookViewId="0">
      <pane xSplit="5" ySplit="7" topLeftCell="F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79</v>
      </c>
      <c r="B3" s="72"/>
      <c r="C3" s="72"/>
      <c r="D3" s="72"/>
      <c r="E3" s="72"/>
      <c r="F3" s="72"/>
      <c r="G3" s="72"/>
      <c r="H3" s="72"/>
      <c r="I3" s="72"/>
      <c r="J3" s="72"/>
      <c r="K3" s="72"/>
      <c r="V3" s="2" t="s">
        <v>64</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65</v>
      </c>
    </row>
    <row r="5" spans="1:26" s="8" customFormat="1" ht="18" customHeight="1" thickTop="1" x14ac:dyDescent="0.15">
      <c r="A5" s="48" t="s">
        <v>2</v>
      </c>
      <c r="B5" s="48"/>
      <c r="C5" s="48"/>
      <c r="D5" s="48"/>
      <c r="E5" s="49"/>
      <c r="F5" s="41" t="s">
        <v>66</v>
      </c>
      <c r="G5" s="55"/>
      <c r="H5" s="65"/>
      <c r="I5" s="41" t="s">
        <v>67</v>
      </c>
      <c r="J5" s="55"/>
      <c r="K5" s="65"/>
      <c r="L5" s="41" t="s">
        <v>68</v>
      </c>
      <c r="M5" s="55"/>
      <c r="N5" s="65"/>
      <c r="O5" s="42" t="s">
        <v>69</v>
      </c>
      <c r="P5" s="55"/>
      <c r="Q5" s="65"/>
      <c r="R5" s="41" t="s">
        <v>70</v>
      </c>
      <c r="S5" s="55"/>
      <c r="T5" s="65"/>
      <c r="U5" s="41" t="s">
        <v>71</v>
      </c>
      <c r="V5" s="55"/>
      <c r="W5" s="65"/>
      <c r="X5" s="41" t="s">
        <v>72</v>
      </c>
      <c r="Y5" s="55"/>
      <c r="Z5" s="65"/>
    </row>
    <row r="6" spans="1:26" s="8" customFormat="1" ht="18" customHeight="1" x14ac:dyDescent="0.15">
      <c r="A6" s="50"/>
      <c r="B6" s="50"/>
      <c r="C6" s="50"/>
      <c r="D6" s="50"/>
      <c r="E6" s="49"/>
      <c r="F6" s="73" t="s">
        <v>73</v>
      </c>
      <c r="G6" s="67"/>
      <c r="H6" s="75" t="s">
        <v>74</v>
      </c>
      <c r="I6" s="73" t="s">
        <v>73</v>
      </c>
      <c r="J6" s="67"/>
      <c r="K6" s="75" t="s">
        <v>74</v>
      </c>
      <c r="L6" s="73" t="s">
        <v>73</v>
      </c>
      <c r="M6" s="67"/>
      <c r="N6" s="71" t="s">
        <v>74</v>
      </c>
      <c r="O6" s="66" t="s">
        <v>75</v>
      </c>
      <c r="P6" s="67"/>
      <c r="Q6" s="70" t="s">
        <v>76</v>
      </c>
      <c r="R6" s="73" t="s">
        <v>75</v>
      </c>
      <c r="S6" s="67"/>
      <c r="T6" s="75" t="s">
        <v>76</v>
      </c>
      <c r="U6" s="73" t="s">
        <v>75</v>
      </c>
      <c r="V6" s="67"/>
      <c r="W6" s="75" t="s">
        <v>76</v>
      </c>
      <c r="X6" s="73" t="s">
        <v>75</v>
      </c>
      <c r="Y6" s="67"/>
      <c r="Z6" s="75" t="s">
        <v>76</v>
      </c>
    </row>
    <row r="7" spans="1:26" s="8" customFormat="1" ht="18" customHeight="1" x14ac:dyDescent="0.15">
      <c r="A7" s="51"/>
      <c r="B7" s="51"/>
      <c r="C7" s="51"/>
      <c r="D7" s="51"/>
      <c r="E7" s="52"/>
      <c r="F7" s="74"/>
      <c r="G7" s="69"/>
      <c r="H7" s="70"/>
      <c r="I7" s="74"/>
      <c r="J7" s="69"/>
      <c r="K7" s="70"/>
      <c r="L7" s="74"/>
      <c r="M7" s="69"/>
      <c r="N7" s="71"/>
      <c r="O7" s="68"/>
      <c r="P7" s="69"/>
      <c r="Q7" s="71"/>
      <c r="R7" s="74"/>
      <c r="S7" s="69"/>
      <c r="T7" s="70"/>
      <c r="U7" s="74"/>
      <c r="V7" s="69"/>
      <c r="W7" s="70"/>
      <c r="X7" s="74"/>
      <c r="Y7" s="69"/>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4" t="s">
        <v>19</v>
      </c>
      <c r="B9" s="64"/>
      <c r="C9" s="64"/>
      <c r="D9" s="64"/>
      <c r="E9" s="13">
        <v>1</v>
      </c>
      <c r="F9" s="33"/>
      <c r="G9" s="32" t="s">
        <v>80</v>
      </c>
      <c r="H9" s="34">
        <v>175116.098</v>
      </c>
      <c r="I9" s="35"/>
      <c r="J9" s="32" t="s">
        <v>81</v>
      </c>
      <c r="K9" s="34">
        <v>52664.357000000004</v>
      </c>
      <c r="L9" s="35"/>
      <c r="M9" s="32" t="s">
        <v>82</v>
      </c>
      <c r="N9" s="34">
        <v>49351.561000000002</v>
      </c>
      <c r="O9" s="35"/>
      <c r="P9" s="32" t="s">
        <v>83</v>
      </c>
      <c r="Q9" s="34">
        <v>37335.4</v>
      </c>
      <c r="R9" s="35"/>
      <c r="S9" s="32" t="s">
        <v>84</v>
      </c>
      <c r="T9" s="34">
        <v>35344</v>
      </c>
      <c r="U9" s="35"/>
      <c r="V9" s="32" t="s">
        <v>85</v>
      </c>
      <c r="W9" s="34">
        <v>33999</v>
      </c>
      <c r="X9" s="35"/>
      <c r="Y9" s="32" t="s">
        <v>86</v>
      </c>
      <c r="Z9" s="34">
        <v>30627.178</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4" t="s">
        <v>20</v>
      </c>
      <c r="B11" s="64"/>
      <c r="C11" s="64"/>
      <c r="D11" s="64"/>
      <c r="E11" s="13">
        <v>2</v>
      </c>
      <c r="F11" s="33"/>
      <c r="G11" s="32" t="s">
        <v>87</v>
      </c>
      <c r="H11" s="34">
        <v>208</v>
      </c>
      <c r="I11" s="35"/>
      <c r="J11" s="32" t="s">
        <v>82</v>
      </c>
      <c r="K11" s="34">
        <v>61.648000000000003</v>
      </c>
      <c r="L11" s="35"/>
      <c r="M11" s="32" t="s">
        <v>88</v>
      </c>
      <c r="N11" s="34">
        <v>57</v>
      </c>
      <c r="O11" s="35"/>
      <c r="P11" s="32" t="s">
        <v>89</v>
      </c>
      <c r="Q11" s="34">
        <v>27</v>
      </c>
      <c r="R11" s="35"/>
      <c r="S11" s="32" t="s">
        <v>90</v>
      </c>
      <c r="T11" s="34">
        <v>24</v>
      </c>
      <c r="U11" s="35"/>
      <c r="V11" s="32" t="s">
        <v>91</v>
      </c>
      <c r="W11" s="34">
        <v>17</v>
      </c>
      <c r="X11" s="35"/>
      <c r="Y11" s="32" t="s">
        <v>92</v>
      </c>
      <c r="Z11" s="34">
        <v>11</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4" t="s">
        <v>21</v>
      </c>
      <c r="B13" s="64"/>
      <c r="C13" s="64"/>
      <c r="D13" s="64"/>
      <c r="E13" s="13">
        <v>3</v>
      </c>
      <c r="F13" s="33"/>
      <c r="G13" s="32" t="s">
        <v>80</v>
      </c>
      <c r="H13" s="34">
        <v>156100.81599999999</v>
      </c>
      <c r="I13" s="35"/>
      <c r="J13" s="32" t="s">
        <v>81</v>
      </c>
      <c r="K13" s="34">
        <v>41415.357000000004</v>
      </c>
      <c r="L13" s="35"/>
      <c r="M13" s="32" t="s">
        <v>82</v>
      </c>
      <c r="N13" s="34">
        <v>40939.014000000003</v>
      </c>
      <c r="O13" s="35"/>
      <c r="P13" s="32" t="s">
        <v>83</v>
      </c>
      <c r="Q13" s="34">
        <v>35209</v>
      </c>
      <c r="R13" s="35"/>
      <c r="S13" s="32" t="s">
        <v>84</v>
      </c>
      <c r="T13" s="34">
        <v>33459</v>
      </c>
      <c r="U13" s="35"/>
      <c r="V13" s="32" t="s">
        <v>85</v>
      </c>
      <c r="W13" s="34">
        <v>31559</v>
      </c>
      <c r="X13" s="35"/>
      <c r="Y13" s="32" t="s">
        <v>86</v>
      </c>
      <c r="Z13" s="34">
        <v>25184.405999999999</v>
      </c>
    </row>
    <row r="14" spans="1:26" s="8" customFormat="1" ht="12" customHeight="1" x14ac:dyDescent="0.15">
      <c r="A14" s="40"/>
      <c r="B14" s="40"/>
      <c r="C14" s="64" t="s">
        <v>22</v>
      </c>
      <c r="D14" s="64"/>
      <c r="E14" s="13">
        <v>4</v>
      </c>
      <c r="F14" s="33"/>
      <c r="G14" s="32" t="s">
        <v>81</v>
      </c>
      <c r="H14" s="34">
        <v>23866.148000000001</v>
      </c>
      <c r="I14" s="35"/>
      <c r="J14" s="32" t="s">
        <v>93</v>
      </c>
      <c r="K14" s="34">
        <v>6854</v>
      </c>
      <c r="L14" s="35"/>
      <c r="M14" s="32" t="s">
        <v>99</v>
      </c>
      <c r="N14" s="34">
        <v>2181</v>
      </c>
      <c r="O14" s="35"/>
      <c r="P14" s="32" t="s">
        <v>98</v>
      </c>
      <c r="Q14" s="34">
        <v>1880</v>
      </c>
      <c r="R14" s="35"/>
      <c r="S14" s="32" t="s">
        <v>100</v>
      </c>
      <c r="T14" s="34">
        <v>1646</v>
      </c>
      <c r="U14" s="35"/>
      <c r="V14" s="32" t="s">
        <v>83</v>
      </c>
      <c r="W14" s="34">
        <v>1627</v>
      </c>
      <c r="X14" s="35"/>
      <c r="Y14" s="32" t="s">
        <v>94</v>
      </c>
      <c r="Z14" s="34">
        <v>527.1</v>
      </c>
    </row>
    <row r="15" spans="1:26" s="8" customFormat="1" ht="12" customHeight="1" x14ac:dyDescent="0.15">
      <c r="A15" s="40"/>
      <c r="B15" s="40"/>
      <c r="C15" s="40"/>
      <c r="D15" s="40" t="s">
        <v>23</v>
      </c>
      <c r="E15" s="13">
        <v>5</v>
      </c>
      <c r="F15" s="33"/>
      <c r="G15" s="32" t="s">
        <v>81</v>
      </c>
      <c r="H15" s="34">
        <v>2619.2469999999998</v>
      </c>
      <c r="I15" s="35"/>
      <c r="J15" s="32" t="s">
        <v>93</v>
      </c>
      <c r="K15" s="34">
        <v>956</v>
      </c>
      <c r="L15" s="35"/>
      <c r="M15" s="32" t="s">
        <v>94</v>
      </c>
      <c r="N15" s="34">
        <v>229</v>
      </c>
      <c r="O15" s="35"/>
      <c r="P15" s="32" t="s">
        <v>95</v>
      </c>
      <c r="Q15" s="34">
        <v>103</v>
      </c>
      <c r="R15" s="35"/>
      <c r="S15" s="32" t="s">
        <v>96</v>
      </c>
      <c r="T15" s="34">
        <v>35</v>
      </c>
      <c r="U15" s="35"/>
      <c r="V15" s="32" t="s">
        <v>85</v>
      </c>
      <c r="W15" s="34">
        <v>19</v>
      </c>
      <c r="X15" s="35"/>
      <c r="Y15" s="32" t="s">
        <v>97</v>
      </c>
      <c r="Z15" s="34">
        <v>13</v>
      </c>
    </row>
    <row r="16" spans="1:26" s="8" customFormat="1" ht="12" customHeight="1" x14ac:dyDescent="0.15">
      <c r="A16" s="40"/>
      <c r="B16" s="40"/>
      <c r="C16" s="40"/>
      <c r="D16" s="40" t="s">
        <v>24</v>
      </c>
      <c r="E16" s="13">
        <v>6</v>
      </c>
      <c r="F16" s="33"/>
      <c r="G16" s="32" t="s">
        <v>81</v>
      </c>
      <c r="H16" s="34">
        <v>4216.4359999999997</v>
      </c>
      <c r="I16" s="35"/>
      <c r="J16" s="32" t="s">
        <v>93</v>
      </c>
      <c r="K16" s="34">
        <v>2398</v>
      </c>
      <c r="L16" s="35"/>
      <c r="M16" s="32" t="s">
        <v>98</v>
      </c>
      <c r="N16" s="34">
        <v>1660.46</v>
      </c>
      <c r="O16" s="35"/>
      <c r="P16" s="32" t="s">
        <v>99</v>
      </c>
      <c r="Q16" s="34">
        <v>286</v>
      </c>
      <c r="R16" s="35"/>
      <c r="S16" s="32" t="s">
        <v>82</v>
      </c>
      <c r="T16" s="34">
        <v>162</v>
      </c>
      <c r="U16" s="35"/>
      <c r="V16" s="32" t="s">
        <v>100</v>
      </c>
      <c r="W16" s="34">
        <v>132</v>
      </c>
      <c r="X16" s="35"/>
      <c r="Y16" s="32" t="s">
        <v>96</v>
      </c>
      <c r="Z16" s="34">
        <v>86</v>
      </c>
    </row>
    <row r="17" spans="1:26" s="8" customFormat="1" ht="12" customHeight="1" x14ac:dyDescent="0.15">
      <c r="A17" s="40"/>
      <c r="B17" s="40"/>
      <c r="C17" s="40"/>
      <c r="D17" s="40" t="s">
        <v>25</v>
      </c>
      <c r="E17" s="13">
        <v>7</v>
      </c>
      <c r="F17" s="33"/>
      <c r="G17" s="32" t="s">
        <v>81</v>
      </c>
      <c r="H17" s="34">
        <v>10662.74</v>
      </c>
      <c r="I17" s="35"/>
      <c r="J17" s="32" t="s">
        <v>99</v>
      </c>
      <c r="K17" s="34">
        <v>1866</v>
      </c>
      <c r="L17" s="35"/>
      <c r="M17" s="32" t="s">
        <v>93</v>
      </c>
      <c r="N17" s="34">
        <v>1737</v>
      </c>
      <c r="O17" s="35"/>
      <c r="P17" s="32" t="s">
        <v>100</v>
      </c>
      <c r="Q17" s="34">
        <v>1470</v>
      </c>
      <c r="R17" s="35"/>
      <c r="S17" s="32" t="s">
        <v>96</v>
      </c>
      <c r="T17" s="34">
        <v>244</v>
      </c>
      <c r="U17" s="35"/>
      <c r="V17" s="32" t="s">
        <v>94</v>
      </c>
      <c r="W17" s="34">
        <v>216.3</v>
      </c>
      <c r="X17" s="35"/>
      <c r="Y17" s="32" t="s">
        <v>98</v>
      </c>
      <c r="Z17" s="34">
        <v>180.59</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81</v>
      </c>
      <c r="H19" s="34">
        <v>3881.076</v>
      </c>
      <c r="I19" s="35"/>
      <c r="J19" s="32" t="s">
        <v>82</v>
      </c>
      <c r="K19" s="34">
        <v>60</v>
      </c>
      <c r="L19" s="35"/>
      <c r="M19" s="32" t="s">
        <v>87</v>
      </c>
      <c r="N19" s="34">
        <v>28</v>
      </c>
      <c r="O19" s="35"/>
      <c r="P19" s="32" t="s">
        <v>91</v>
      </c>
      <c r="Q19" s="34">
        <v>27</v>
      </c>
      <c r="R19" s="35"/>
      <c r="S19" s="32" t="s">
        <v>96</v>
      </c>
      <c r="T19" s="34">
        <v>25</v>
      </c>
      <c r="U19" s="35"/>
      <c r="V19" s="32" t="s">
        <v>97</v>
      </c>
      <c r="W19" s="34">
        <v>8</v>
      </c>
      <c r="X19" s="35"/>
      <c r="Y19" s="32" t="s">
        <v>90</v>
      </c>
      <c r="Z19" s="34">
        <v>5.27</v>
      </c>
    </row>
    <row r="20" spans="1:26" s="8" customFormat="1" ht="12" customHeight="1" x14ac:dyDescent="0.15">
      <c r="A20" s="40"/>
      <c r="B20" s="40"/>
      <c r="C20" s="40"/>
      <c r="D20" s="40" t="s">
        <v>27</v>
      </c>
      <c r="E20" s="13">
        <v>9</v>
      </c>
      <c r="F20" s="33"/>
      <c r="G20" s="32" t="s">
        <v>81</v>
      </c>
      <c r="H20" s="34">
        <v>2169.6489999999999</v>
      </c>
      <c r="I20" s="35"/>
      <c r="J20" s="32" t="s">
        <v>93</v>
      </c>
      <c r="K20" s="34">
        <v>95</v>
      </c>
      <c r="L20" s="35"/>
      <c r="M20" s="32" t="s">
        <v>96</v>
      </c>
      <c r="N20" s="34">
        <v>25</v>
      </c>
      <c r="O20" s="35"/>
      <c r="P20" s="32" t="s">
        <v>91</v>
      </c>
      <c r="Q20" s="34">
        <v>17</v>
      </c>
      <c r="R20" s="35"/>
      <c r="S20" s="32" t="s">
        <v>82</v>
      </c>
      <c r="T20" s="34">
        <v>13</v>
      </c>
      <c r="U20" s="35"/>
      <c r="V20" s="32" t="s">
        <v>87</v>
      </c>
      <c r="W20" s="34">
        <v>3</v>
      </c>
      <c r="X20" s="35"/>
      <c r="Y20" s="32" t="s">
        <v>118</v>
      </c>
      <c r="Z20" s="34">
        <v>1</v>
      </c>
    </row>
    <row r="21" spans="1:26" s="8" customFormat="1" ht="12" customHeight="1" x14ac:dyDescent="0.15">
      <c r="A21" s="40"/>
      <c r="B21" s="40"/>
      <c r="C21" s="40"/>
      <c r="D21" s="40" t="s">
        <v>28</v>
      </c>
      <c r="E21" s="13">
        <v>10</v>
      </c>
      <c r="F21" s="33"/>
      <c r="G21" s="32" t="s">
        <v>93</v>
      </c>
      <c r="H21" s="34">
        <v>1665</v>
      </c>
      <c r="I21" s="35"/>
      <c r="J21" s="32" t="s">
        <v>83</v>
      </c>
      <c r="K21" s="34">
        <v>1627</v>
      </c>
      <c r="L21" s="35"/>
      <c r="M21" s="32" t="s">
        <v>80</v>
      </c>
      <c r="N21" s="34">
        <v>345</v>
      </c>
      <c r="O21" s="35"/>
      <c r="P21" s="32" t="s">
        <v>81</v>
      </c>
      <c r="Q21" s="34">
        <v>317</v>
      </c>
      <c r="R21" s="35"/>
      <c r="S21" s="32" t="s">
        <v>87</v>
      </c>
      <c r="T21" s="34">
        <v>244.2</v>
      </c>
      <c r="U21" s="35"/>
      <c r="V21" s="32" t="s">
        <v>89</v>
      </c>
      <c r="W21" s="34">
        <v>224</v>
      </c>
      <c r="X21" s="35"/>
      <c r="Y21" s="32" t="s">
        <v>101</v>
      </c>
      <c r="Z21" s="34">
        <v>179</v>
      </c>
    </row>
    <row r="22" spans="1:26" s="8" customFormat="1" ht="12" customHeight="1" x14ac:dyDescent="0.15">
      <c r="A22" s="40"/>
      <c r="B22" s="40"/>
      <c r="C22" s="64" t="s">
        <v>29</v>
      </c>
      <c r="D22" s="64"/>
      <c r="E22" s="13">
        <v>11</v>
      </c>
      <c r="F22" s="33"/>
      <c r="G22" s="32" t="s">
        <v>81</v>
      </c>
      <c r="H22" s="34">
        <v>960.34100000000001</v>
      </c>
      <c r="I22" s="35"/>
      <c r="J22" s="32" t="s">
        <v>93</v>
      </c>
      <c r="K22" s="34">
        <v>501</v>
      </c>
      <c r="L22" s="35"/>
      <c r="M22" s="32" t="s">
        <v>98</v>
      </c>
      <c r="N22" s="34">
        <v>273</v>
      </c>
      <c r="O22" s="35"/>
      <c r="P22" s="32" t="s">
        <v>102</v>
      </c>
      <c r="Q22" s="34">
        <v>58</v>
      </c>
      <c r="R22" s="35"/>
      <c r="S22" s="32" t="s">
        <v>94</v>
      </c>
      <c r="T22" s="34">
        <v>51.7</v>
      </c>
      <c r="U22" s="35"/>
      <c r="V22" s="32" t="s">
        <v>90</v>
      </c>
      <c r="W22" s="34">
        <v>43.73</v>
      </c>
      <c r="X22" s="35"/>
      <c r="Y22" s="32" t="s">
        <v>80</v>
      </c>
      <c r="Z22" s="34">
        <v>41</v>
      </c>
    </row>
    <row r="23" spans="1:26" s="8" customFormat="1" ht="12" customHeight="1" x14ac:dyDescent="0.15">
      <c r="A23" s="40"/>
      <c r="B23" s="40"/>
      <c r="C23" s="64" t="s">
        <v>30</v>
      </c>
      <c r="D23" s="64"/>
      <c r="E23" s="13">
        <v>12</v>
      </c>
      <c r="F23" s="33"/>
      <c r="G23" s="32" t="s">
        <v>81</v>
      </c>
      <c r="H23" s="34">
        <v>11266.105</v>
      </c>
      <c r="I23" s="35"/>
      <c r="J23" s="32" t="s">
        <v>100</v>
      </c>
      <c r="K23" s="34">
        <v>6933</v>
      </c>
      <c r="L23" s="35"/>
      <c r="M23" s="32" t="s">
        <v>99</v>
      </c>
      <c r="N23" s="34">
        <v>2842</v>
      </c>
      <c r="O23" s="35"/>
      <c r="P23" s="32" t="s">
        <v>94</v>
      </c>
      <c r="Q23" s="34">
        <v>372.9</v>
      </c>
      <c r="R23" s="35"/>
      <c r="S23" s="32" t="s">
        <v>97</v>
      </c>
      <c r="T23" s="34">
        <v>84</v>
      </c>
      <c r="U23" s="35"/>
      <c r="V23" s="32" t="s">
        <v>91</v>
      </c>
      <c r="W23" s="34">
        <v>72</v>
      </c>
      <c r="X23" s="35"/>
      <c r="Y23" s="32" t="s">
        <v>93</v>
      </c>
      <c r="Z23" s="34">
        <v>58</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64" t="s">
        <v>31</v>
      </c>
      <c r="D25" s="64"/>
      <c r="E25" s="13">
        <v>13</v>
      </c>
      <c r="F25" s="33"/>
      <c r="G25" s="32" t="s">
        <v>80</v>
      </c>
      <c r="H25" s="34">
        <v>34531.726000000002</v>
      </c>
      <c r="I25" s="35"/>
      <c r="J25" s="32" t="s">
        <v>85</v>
      </c>
      <c r="K25" s="34">
        <v>8899</v>
      </c>
      <c r="L25" s="35"/>
      <c r="M25" s="32" t="s">
        <v>91</v>
      </c>
      <c r="N25" s="34">
        <v>5965</v>
      </c>
      <c r="O25" s="35"/>
      <c r="P25" s="32" t="s">
        <v>103</v>
      </c>
      <c r="Q25" s="34">
        <v>4991</v>
      </c>
      <c r="R25" s="35"/>
      <c r="S25" s="32" t="s">
        <v>102</v>
      </c>
      <c r="T25" s="34">
        <v>4975</v>
      </c>
      <c r="U25" s="35"/>
      <c r="V25" s="32" t="s">
        <v>104</v>
      </c>
      <c r="W25" s="34" t="s">
        <v>125</v>
      </c>
      <c r="X25" s="35"/>
      <c r="Y25" s="32" t="s">
        <v>82</v>
      </c>
      <c r="Z25" s="34">
        <v>3089.88</v>
      </c>
    </row>
    <row r="26" spans="1:26" s="8" customFormat="1" ht="12" customHeight="1" x14ac:dyDescent="0.15">
      <c r="A26" s="40"/>
      <c r="B26" s="40"/>
      <c r="C26" s="64" t="s">
        <v>32</v>
      </c>
      <c r="D26" s="64"/>
      <c r="E26" s="13">
        <v>14</v>
      </c>
      <c r="F26" s="33"/>
      <c r="G26" s="32" t="s">
        <v>80</v>
      </c>
      <c r="H26" s="34">
        <v>15072</v>
      </c>
      <c r="I26" s="35"/>
      <c r="J26" s="32" t="s">
        <v>105</v>
      </c>
      <c r="K26" s="34">
        <v>469</v>
      </c>
      <c r="L26" s="35"/>
      <c r="M26" s="32" t="s">
        <v>103</v>
      </c>
      <c r="N26" s="34">
        <v>459</v>
      </c>
      <c r="O26" s="35"/>
      <c r="P26" s="32" t="s">
        <v>82</v>
      </c>
      <c r="Q26" s="34">
        <v>441</v>
      </c>
      <c r="R26" s="35"/>
      <c r="S26" s="32" t="s">
        <v>91</v>
      </c>
      <c r="T26" s="34">
        <v>305</v>
      </c>
      <c r="U26" s="35"/>
      <c r="V26" s="32" t="s">
        <v>102</v>
      </c>
      <c r="W26" s="34">
        <v>207</v>
      </c>
      <c r="X26" s="35"/>
      <c r="Y26" s="32" t="s">
        <v>89</v>
      </c>
      <c r="Z26" s="34">
        <v>156</v>
      </c>
    </row>
    <row r="27" spans="1:26" s="8" customFormat="1" ht="12" customHeight="1" x14ac:dyDescent="0.15">
      <c r="A27" s="40"/>
      <c r="B27" s="40"/>
      <c r="C27" s="64" t="s">
        <v>33</v>
      </c>
      <c r="D27" s="64"/>
      <c r="E27" s="13">
        <v>15</v>
      </c>
      <c r="F27" s="33"/>
      <c r="G27" s="32" t="s">
        <v>103</v>
      </c>
      <c r="H27" s="34">
        <v>1661</v>
      </c>
      <c r="I27" s="35"/>
      <c r="J27" s="32" t="s">
        <v>80</v>
      </c>
      <c r="K27" s="34">
        <v>1461</v>
      </c>
      <c r="L27" s="35"/>
      <c r="M27" s="32" t="s">
        <v>106</v>
      </c>
      <c r="N27" s="34">
        <v>894</v>
      </c>
      <c r="O27" s="35"/>
      <c r="P27" s="32" t="s">
        <v>107</v>
      </c>
      <c r="Q27" s="34">
        <v>425</v>
      </c>
      <c r="R27" s="35"/>
      <c r="S27" s="32" t="s">
        <v>89</v>
      </c>
      <c r="T27" s="34">
        <v>380</v>
      </c>
      <c r="U27" s="35"/>
      <c r="V27" s="32" t="s">
        <v>84</v>
      </c>
      <c r="W27" s="34">
        <v>184</v>
      </c>
      <c r="X27" s="35"/>
      <c r="Y27" s="32" t="s">
        <v>85</v>
      </c>
      <c r="Z27" s="34">
        <v>150</v>
      </c>
    </row>
    <row r="28" spans="1:26" s="8" customFormat="1" ht="12" customHeight="1" x14ac:dyDescent="0.15">
      <c r="A28" s="40"/>
      <c r="B28" s="40"/>
      <c r="C28" s="64" t="s">
        <v>34</v>
      </c>
      <c r="D28" s="64"/>
      <c r="E28" s="13">
        <v>16</v>
      </c>
      <c r="F28" s="33"/>
      <c r="G28" s="32" t="s">
        <v>108</v>
      </c>
      <c r="H28" s="34">
        <v>3622</v>
      </c>
      <c r="I28" s="35"/>
      <c r="J28" s="32" t="s">
        <v>95</v>
      </c>
      <c r="K28" s="34">
        <v>3321</v>
      </c>
      <c r="L28" s="35"/>
      <c r="M28" s="32" t="s">
        <v>109</v>
      </c>
      <c r="N28" s="34">
        <v>2955</v>
      </c>
      <c r="O28" s="35"/>
      <c r="P28" s="32" t="s">
        <v>110</v>
      </c>
      <c r="Q28" s="34">
        <v>2777</v>
      </c>
      <c r="R28" s="35"/>
      <c r="S28" s="32" t="s">
        <v>97</v>
      </c>
      <c r="T28" s="34">
        <v>1879</v>
      </c>
      <c r="U28" s="35"/>
      <c r="V28" s="32" t="s">
        <v>112</v>
      </c>
      <c r="W28" s="34">
        <v>1714</v>
      </c>
      <c r="X28" s="35"/>
      <c r="Y28" s="32" t="s">
        <v>111</v>
      </c>
      <c r="Z28" s="34">
        <v>1403.5930000000001</v>
      </c>
    </row>
    <row r="29" spans="1:26" s="8" customFormat="1" ht="12" customHeight="1" x14ac:dyDescent="0.15">
      <c r="A29" s="40"/>
      <c r="B29" s="40"/>
      <c r="C29" s="40"/>
      <c r="D29" s="40" t="s">
        <v>35</v>
      </c>
      <c r="E29" s="13">
        <v>17</v>
      </c>
      <c r="F29" s="33"/>
      <c r="G29" s="32" t="s">
        <v>95</v>
      </c>
      <c r="H29" s="34">
        <v>3269</v>
      </c>
      <c r="I29" s="35"/>
      <c r="J29" s="32" t="s">
        <v>108</v>
      </c>
      <c r="K29" s="34">
        <v>3165</v>
      </c>
      <c r="L29" s="35"/>
      <c r="M29" s="32" t="s">
        <v>109</v>
      </c>
      <c r="N29" s="34">
        <v>1950</v>
      </c>
      <c r="O29" s="35"/>
      <c r="P29" s="32" t="s">
        <v>97</v>
      </c>
      <c r="Q29" s="34">
        <v>1879</v>
      </c>
      <c r="R29" s="35"/>
      <c r="S29" s="32" t="s">
        <v>110</v>
      </c>
      <c r="T29" s="34">
        <v>1619</v>
      </c>
      <c r="U29" s="35"/>
      <c r="V29" s="32" t="s">
        <v>111</v>
      </c>
      <c r="W29" s="34">
        <v>1349</v>
      </c>
      <c r="X29" s="35"/>
      <c r="Y29" s="32" t="s">
        <v>84</v>
      </c>
      <c r="Z29" s="34">
        <v>1135</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112</v>
      </c>
      <c r="H31" s="34">
        <v>1242</v>
      </c>
      <c r="I31" s="35"/>
      <c r="J31" s="32" t="s">
        <v>110</v>
      </c>
      <c r="K31" s="34">
        <v>1158</v>
      </c>
      <c r="L31" s="35"/>
      <c r="M31" s="32" t="s">
        <v>109</v>
      </c>
      <c r="N31" s="34">
        <v>1005</v>
      </c>
      <c r="O31" s="35"/>
      <c r="P31" s="32" t="s">
        <v>88</v>
      </c>
      <c r="Q31" s="34">
        <v>728</v>
      </c>
      <c r="R31" s="35"/>
      <c r="S31" s="32" t="s">
        <v>113</v>
      </c>
      <c r="T31" s="34">
        <v>637</v>
      </c>
      <c r="U31" s="35"/>
      <c r="V31" s="32" t="s">
        <v>108</v>
      </c>
      <c r="W31" s="34">
        <v>457</v>
      </c>
      <c r="X31" s="35"/>
      <c r="Y31" s="32" t="s">
        <v>94</v>
      </c>
      <c r="Z31" s="34">
        <v>353</v>
      </c>
    </row>
    <row r="32" spans="1:26" s="8" customFormat="1" ht="12" customHeight="1" x14ac:dyDescent="0.15">
      <c r="A32" s="40"/>
      <c r="B32" s="40"/>
      <c r="C32" s="64" t="s">
        <v>37</v>
      </c>
      <c r="D32" s="64"/>
      <c r="E32" s="13">
        <v>19</v>
      </c>
      <c r="F32" s="33"/>
      <c r="G32" s="32" t="s">
        <v>114</v>
      </c>
      <c r="H32" s="34">
        <v>11120</v>
      </c>
      <c r="I32" s="35"/>
      <c r="J32" s="32" t="s">
        <v>80</v>
      </c>
      <c r="K32" s="34">
        <v>2309</v>
      </c>
      <c r="L32" s="35"/>
      <c r="M32" s="32" t="s">
        <v>109</v>
      </c>
      <c r="N32" s="34">
        <v>1931</v>
      </c>
      <c r="O32" s="35"/>
      <c r="P32" s="32" t="s">
        <v>113</v>
      </c>
      <c r="Q32" s="34">
        <v>1038</v>
      </c>
      <c r="R32" s="35"/>
      <c r="S32" s="32" t="s">
        <v>105</v>
      </c>
      <c r="T32" s="34">
        <v>551</v>
      </c>
      <c r="U32" s="35"/>
      <c r="V32" s="32" t="s">
        <v>82</v>
      </c>
      <c r="W32" s="34">
        <v>450.005</v>
      </c>
      <c r="X32" s="35"/>
      <c r="Y32" s="32" t="s">
        <v>110</v>
      </c>
      <c r="Z32" s="34">
        <v>423</v>
      </c>
    </row>
    <row r="33" spans="1:26" s="8" customFormat="1" ht="12" customHeight="1" x14ac:dyDescent="0.15">
      <c r="A33" s="40"/>
      <c r="B33" s="40"/>
      <c r="C33" s="64" t="s">
        <v>38</v>
      </c>
      <c r="D33" s="64"/>
      <c r="E33" s="13">
        <v>20</v>
      </c>
      <c r="F33" s="33"/>
      <c r="G33" s="32" t="s">
        <v>84</v>
      </c>
      <c r="H33" s="34">
        <v>19468</v>
      </c>
      <c r="I33" s="35"/>
      <c r="J33" s="32" t="s">
        <v>108</v>
      </c>
      <c r="K33" s="34">
        <v>14147</v>
      </c>
      <c r="L33" s="35"/>
      <c r="M33" s="32" t="s">
        <v>109</v>
      </c>
      <c r="N33" s="34">
        <v>10148</v>
      </c>
      <c r="O33" s="35"/>
      <c r="P33" s="32" t="s">
        <v>97</v>
      </c>
      <c r="Q33" s="34">
        <v>9936.2000000000007</v>
      </c>
      <c r="R33" s="35"/>
      <c r="S33" s="32" t="s">
        <v>95</v>
      </c>
      <c r="T33" s="34">
        <v>7421</v>
      </c>
      <c r="U33" s="35"/>
      <c r="V33" s="32" t="s">
        <v>80</v>
      </c>
      <c r="W33" s="34">
        <v>6286</v>
      </c>
      <c r="X33" s="35"/>
      <c r="Y33" s="32" t="s">
        <v>110</v>
      </c>
      <c r="Z33" s="34">
        <v>5890</v>
      </c>
    </row>
    <row r="34" spans="1:26" s="8" customFormat="1" ht="12" customHeight="1" x14ac:dyDescent="0.15">
      <c r="A34" s="40"/>
      <c r="B34" s="40"/>
      <c r="C34" s="64" t="s">
        <v>39</v>
      </c>
      <c r="D34" s="64"/>
      <c r="E34" s="13">
        <v>21</v>
      </c>
      <c r="F34" s="33"/>
      <c r="G34" s="32" t="s">
        <v>111</v>
      </c>
      <c r="H34" s="34">
        <v>2875.3510000000001</v>
      </c>
      <c r="I34" s="35"/>
      <c r="J34" s="32" t="s">
        <v>94</v>
      </c>
      <c r="K34" s="34">
        <v>2209.8000000000002</v>
      </c>
      <c r="L34" s="35"/>
      <c r="M34" s="32" t="s">
        <v>115</v>
      </c>
      <c r="N34" s="34">
        <v>1956</v>
      </c>
      <c r="O34" s="35"/>
      <c r="P34" s="32" t="s">
        <v>104</v>
      </c>
      <c r="Q34" s="34" t="s">
        <v>125</v>
      </c>
      <c r="R34" s="35"/>
      <c r="S34" s="32" t="s">
        <v>108</v>
      </c>
      <c r="T34" s="34">
        <v>1477</v>
      </c>
      <c r="U34" s="35"/>
      <c r="V34" s="32" t="s">
        <v>116</v>
      </c>
      <c r="W34" s="34">
        <v>1108</v>
      </c>
      <c r="X34" s="35"/>
      <c r="Y34" s="32" t="s">
        <v>112</v>
      </c>
      <c r="Z34" s="34">
        <v>1062</v>
      </c>
    </row>
    <row r="35" spans="1:26" s="8" customFormat="1" ht="12" customHeight="1" x14ac:dyDescent="0.15">
      <c r="A35" s="40"/>
      <c r="B35" s="40"/>
      <c r="C35" s="64" t="s">
        <v>40</v>
      </c>
      <c r="D35" s="64"/>
      <c r="E35" s="13">
        <v>22</v>
      </c>
      <c r="F35" s="33"/>
      <c r="G35" s="32" t="s">
        <v>80</v>
      </c>
      <c r="H35" s="34">
        <v>5069.8969999999999</v>
      </c>
      <c r="I35" s="35"/>
      <c r="J35" s="32" t="s">
        <v>97</v>
      </c>
      <c r="K35" s="34">
        <v>1545</v>
      </c>
      <c r="L35" s="35"/>
      <c r="M35" s="32" t="s">
        <v>111</v>
      </c>
      <c r="N35" s="34">
        <v>731.78</v>
      </c>
      <c r="O35" s="35"/>
      <c r="P35" s="32" t="s">
        <v>82</v>
      </c>
      <c r="Q35" s="34">
        <v>692.52</v>
      </c>
      <c r="R35" s="35"/>
      <c r="S35" s="32" t="s">
        <v>85</v>
      </c>
      <c r="T35" s="34">
        <v>590</v>
      </c>
      <c r="U35" s="35"/>
      <c r="V35" s="32" t="s">
        <v>92</v>
      </c>
      <c r="W35" s="34">
        <v>586</v>
      </c>
      <c r="X35" s="35"/>
      <c r="Y35" s="32" t="s">
        <v>83</v>
      </c>
      <c r="Z35" s="34">
        <v>356</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64" t="s">
        <v>41</v>
      </c>
      <c r="D37" s="64"/>
      <c r="E37" s="13">
        <v>23</v>
      </c>
      <c r="F37" s="33"/>
      <c r="G37" s="32" t="s">
        <v>80</v>
      </c>
      <c r="H37" s="34">
        <v>2582</v>
      </c>
      <c r="I37" s="35"/>
      <c r="J37" s="32" t="s">
        <v>97</v>
      </c>
      <c r="K37" s="34">
        <v>775</v>
      </c>
      <c r="L37" s="35"/>
      <c r="M37" s="32" t="s">
        <v>92</v>
      </c>
      <c r="N37" s="34">
        <v>693</v>
      </c>
      <c r="O37" s="35"/>
      <c r="P37" s="32" t="s">
        <v>85</v>
      </c>
      <c r="Q37" s="34">
        <v>552</v>
      </c>
      <c r="R37" s="35"/>
      <c r="S37" s="32" t="s">
        <v>103</v>
      </c>
      <c r="T37" s="34">
        <v>395</v>
      </c>
      <c r="U37" s="35"/>
      <c r="V37" s="32" t="s">
        <v>82</v>
      </c>
      <c r="W37" s="34">
        <v>389.14</v>
      </c>
      <c r="X37" s="35"/>
      <c r="Y37" s="32" t="s">
        <v>89</v>
      </c>
      <c r="Z37" s="34">
        <v>127</v>
      </c>
    </row>
    <row r="38" spans="1:26" s="8" customFormat="1" ht="12" customHeight="1" x14ac:dyDescent="0.15">
      <c r="A38" s="40"/>
      <c r="B38" s="40"/>
      <c r="C38" s="64" t="s">
        <v>42</v>
      </c>
      <c r="D38" s="64"/>
      <c r="E38" s="13">
        <v>24</v>
      </c>
      <c r="F38" s="33"/>
      <c r="G38" s="32" t="s">
        <v>94</v>
      </c>
      <c r="H38" s="34">
        <v>1266</v>
      </c>
      <c r="I38" s="35"/>
      <c r="J38" s="32" t="s">
        <v>80</v>
      </c>
      <c r="K38" s="34">
        <v>813</v>
      </c>
      <c r="L38" s="35"/>
      <c r="M38" s="32" t="s">
        <v>103</v>
      </c>
      <c r="N38" s="34">
        <v>608</v>
      </c>
      <c r="O38" s="35"/>
      <c r="P38" s="32" t="s">
        <v>107</v>
      </c>
      <c r="Q38" s="34">
        <v>570</v>
      </c>
      <c r="R38" s="35"/>
      <c r="S38" s="32" t="s">
        <v>117</v>
      </c>
      <c r="T38" s="34">
        <v>258</v>
      </c>
      <c r="U38" s="35"/>
      <c r="V38" s="32" t="s">
        <v>97</v>
      </c>
      <c r="W38" s="34">
        <v>195.9</v>
      </c>
      <c r="X38" s="35"/>
      <c r="Y38" s="32" t="s">
        <v>92</v>
      </c>
      <c r="Z38" s="34">
        <v>194</v>
      </c>
    </row>
    <row r="39" spans="1:26" s="8" customFormat="1" ht="12" customHeight="1" x14ac:dyDescent="0.15">
      <c r="A39" s="40"/>
      <c r="B39" s="40"/>
      <c r="C39" s="64" t="s">
        <v>43</v>
      </c>
      <c r="D39" s="64"/>
      <c r="E39" s="13">
        <v>25</v>
      </c>
      <c r="F39" s="33"/>
      <c r="G39" s="32" t="s">
        <v>92</v>
      </c>
      <c r="H39" s="34">
        <v>1448</v>
      </c>
      <c r="I39" s="35"/>
      <c r="J39" s="32" t="s">
        <v>80</v>
      </c>
      <c r="K39" s="34">
        <v>980</v>
      </c>
      <c r="L39" s="35"/>
      <c r="M39" s="32" t="s">
        <v>87</v>
      </c>
      <c r="N39" s="34">
        <v>564.29999999999995</v>
      </c>
      <c r="O39" s="35"/>
      <c r="P39" s="32" t="s">
        <v>82</v>
      </c>
      <c r="Q39" s="34">
        <v>249.62</v>
      </c>
      <c r="R39" s="35"/>
      <c r="S39" s="32" t="s">
        <v>114</v>
      </c>
      <c r="T39" s="34">
        <v>143</v>
      </c>
      <c r="U39" s="35"/>
      <c r="V39" s="32" t="s">
        <v>110</v>
      </c>
      <c r="W39" s="34">
        <v>127</v>
      </c>
      <c r="X39" s="35"/>
      <c r="Y39" s="32" t="s">
        <v>85</v>
      </c>
      <c r="Z39" s="34">
        <v>127</v>
      </c>
    </row>
    <row r="40" spans="1:26" s="8" customFormat="1" ht="12" customHeight="1" x14ac:dyDescent="0.15">
      <c r="A40" s="40"/>
      <c r="B40" s="40"/>
      <c r="C40" s="64" t="s">
        <v>44</v>
      </c>
      <c r="D40" s="64"/>
      <c r="E40" s="13">
        <v>26</v>
      </c>
      <c r="F40" s="33"/>
      <c r="G40" s="32" t="s">
        <v>80</v>
      </c>
      <c r="H40" s="34">
        <v>21482.036</v>
      </c>
      <c r="I40" s="35"/>
      <c r="J40" s="32" t="s">
        <v>82</v>
      </c>
      <c r="K40" s="34">
        <v>17680.162</v>
      </c>
      <c r="L40" s="35"/>
      <c r="M40" s="32" t="s">
        <v>83</v>
      </c>
      <c r="N40" s="34">
        <v>14984.8</v>
      </c>
      <c r="O40" s="35"/>
      <c r="P40" s="32" t="s">
        <v>85</v>
      </c>
      <c r="Q40" s="34">
        <v>13769</v>
      </c>
      <c r="R40" s="35"/>
      <c r="S40" s="32" t="s">
        <v>86</v>
      </c>
      <c r="T40" s="34">
        <v>9450.3029999999999</v>
      </c>
      <c r="U40" s="35"/>
      <c r="V40" s="32" t="s">
        <v>103</v>
      </c>
      <c r="W40" s="34">
        <v>4676</v>
      </c>
      <c r="X40" s="35"/>
      <c r="Y40" s="32" t="s">
        <v>97</v>
      </c>
      <c r="Z40" s="34">
        <v>4342.5</v>
      </c>
    </row>
    <row r="41" spans="1:26" s="8" customFormat="1" ht="12" customHeight="1" x14ac:dyDescent="0.15">
      <c r="A41" s="40"/>
      <c r="B41" s="40"/>
      <c r="C41" s="64" t="s">
        <v>45</v>
      </c>
      <c r="D41" s="64"/>
      <c r="E41" s="13">
        <v>27</v>
      </c>
      <c r="F41" s="33"/>
      <c r="G41" s="32" t="s">
        <v>80</v>
      </c>
      <c r="H41" s="34">
        <v>10145.093999999999</v>
      </c>
      <c r="I41" s="35"/>
      <c r="J41" s="32" t="s">
        <v>118</v>
      </c>
      <c r="K41" s="34">
        <v>2868</v>
      </c>
      <c r="L41" s="35"/>
      <c r="M41" s="32" t="s">
        <v>119</v>
      </c>
      <c r="N41" s="34">
        <v>1898.1</v>
      </c>
      <c r="O41" s="35"/>
      <c r="P41" s="32" t="s">
        <v>82</v>
      </c>
      <c r="Q41" s="34">
        <v>1664</v>
      </c>
      <c r="R41" s="35"/>
      <c r="S41" s="32" t="s">
        <v>84</v>
      </c>
      <c r="T41" s="34">
        <v>1237</v>
      </c>
      <c r="U41" s="35"/>
      <c r="V41" s="32" t="s">
        <v>86</v>
      </c>
      <c r="W41" s="34">
        <v>975.66600000000005</v>
      </c>
      <c r="X41" s="35"/>
      <c r="Y41" s="32" t="s">
        <v>83</v>
      </c>
      <c r="Z41" s="34">
        <v>903.7</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64" t="s">
        <v>46</v>
      </c>
      <c r="D43" s="64"/>
      <c r="E43" s="13">
        <v>28</v>
      </c>
      <c r="F43" s="33"/>
      <c r="G43" s="32" t="s">
        <v>80</v>
      </c>
      <c r="H43" s="34">
        <v>28150.580999999998</v>
      </c>
      <c r="I43" s="35"/>
      <c r="J43" s="32" t="s">
        <v>83</v>
      </c>
      <c r="K43" s="34">
        <v>7291</v>
      </c>
      <c r="L43" s="35"/>
      <c r="M43" s="32" t="s">
        <v>87</v>
      </c>
      <c r="N43" s="34">
        <v>5006.2</v>
      </c>
      <c r="O43" s="35"/>
      <c r="P43" s="32" t="s">
        <v>86</v>
      </c>
      <c r="Q43" s="34">
        <v>2966.0720000000001</v>
      </c>
      <c r="R43" s="35"/>
      <c r="S43" s="32" t="s">
        <v>82</v>
      </c>
      <c r="T43" s="34">
        <v>2804.3</v>
      </c>
      <c r="U43" s="35"/>
      <c r="V43" s="32" t="s">
        <v>91</v>
      </c>
      <c r="W43" s="34">
        <v>1861</v>
      </c>
      <c r="X43" s="35"/>
      <c r="Y43" s="32" t="s">
        <v>89</v>
      </c>
      <c r="Z43" s="34">
        <v>648</v>
      </c>
    </row>
    <row r="44" spans="1:26" s="8" customFormat="1" ht="12" customHeight="1" x14ac:dyDescent="0.15">
      <c r="A44" s="40"/>
      <c r="B44" s="40"/>
      <c r="C44" s="64" t="s">
        <v>47</v>
      </c>
      <c r="D44" s="64"/>
      <c r="E44" s="13">
        <v>29</v>
      </c>
      <c r="F44" s="33"/>
      <c r="G44" s="32" t="s">
        <v>80</v>
      </c>
      <c r="H44" s="34">
        <v>8904</v>
      </c>
      <c r="I44" s="35"/>
      <c r="J44" s="32" t="s">
        <v>84</v>
      </c>
      <c r="K44" s="34">
        <v>5971</v>
      </c>
      <c r="L44" s="35"/>
      <c r="M44" s="32" t="s">
        <v>106</v>
      </c>
      <c r="N44" s="34">
        <v>2652</v>
      </c>
      <c r="O44" s="35"/>
      <c r="P44" s="32" t="s">
        <v>83</v>
      </c>
      <c r="Q44" s="34">
        <v>2628.9</v>
      </c>
      <c r="R44" s="35"/>
      <c r="S44" s="32" t="s">
        <v>86</v>
      </c>
      <c r="T44" s="34">
        <v>2545.9589999999998</v>
      </c>
      <c r="U44" s="35"/>
      <c r="V44" s="32" t="s">
        <v>91</v>
      </c>
      <c r="W44" s="34">
        <v>1889</v>
      </c>
      <c r="X44" s="35"/>
      <c r="Y44" s="32" t="s">
        <v>82</v>
      </c>
      <c r="Z44" s="34">
        <v>1788.06</v>
      </c>
    </row>
    <row r="45" spans="1:26" s="8" customFormat="1" ht="12" customHeight="1" x14ac:dyDescent="0.15">
      <c r="A45" s="40"/>
      <c r="B45" s="40"/>
      <c r="C45" s="40"/>
      <c r="D45" s="40" t="s">
        <v>48</v>
      </c>
      <c r="E45" s="13">
        <v>30</v>
      </c>
      <c r="F45" s="33"/>
      <c r="G45" s="32" t="s">
        <v>84</v>
      </c>
      <c r="H45" s="34">
        <v>5046</v>
      </c>
      <c r="I45" s="35"/>
      <c r="J45" s="32" t="s">
        <v>106</v>
      </c>
      <c r="K45" s="34">
        <v>1998</v>
      </c>
      <c r="L45" s="35"/>
      <c r="M45" s="32" t="s">
        <v>80</v>
      </c>
      <c r="N45" s="34">
        <v>856</v>
      </c>
      <c r="O45" s="35"/>
      <c r="P45" s="32" t="s">
        <v>97</v>
      </c>
      <c r="Q45" s="34">
        <v>376</v>
      </c>
      <c r="R45" s="35"/>
      <c r="S45" s="32" t="s">
        <v>85</v>
      </c>
      <c r="T45" s="34">
        <v>375</v>
      </c>
      <c r="U45" s="35"/>
      <c r="V45" s="32" t="s">
        <v>82</v>
      </c>
      <c r="W45" s="34">
        <v>317</v>
      </c>
      <c r="X45" s="35"/>
      <c r="Y45" s="32" t="s">
        <v>94</v>
      </c>
      <c r="Z45" s="34">
        <v>215.4</v>
      </c>
    </row>
    <row r="46" spans="1:26" s="8" customFormat="1" ht="12" customHeight="1" x14ac:dyDescent="0.15">
      <c r="A46" s="40"/>
      <c r="B46" s="40"/>
      <c r="C46" s="40"/>
      <c r="D46" s="40" t="s">
        <v>49</v>
      </c>
      <c r="E46" s="13">
        <v>31</v>
      </c>
      <c r="F46" s="33"/>
      <c r="G46" s="32" t="s">
        <v>80</v>
      </c>
      <c r="H46" s="34">
        <v>1334</v>
      </c>
      <c r="I46" s="35"/>
      <c r="J46" s="32" t="s">
        <v>83</v>
      </c>
      <c r="K46" s="34">
        <v>711</v>
      </c>
      <c r="L46" s="35"/>
      <c r="M46" s="32" t="s">
        <v>91</v>
      </c>
      <c r="N46" s="34">
        <v>549</v>
      </c>
      <c r="O46" s="35"/>
      <c r="P46" s="32" t="s">
        <v>87</v>
      </c>
      <c r="Q46" s="34">
        <v>151.80000000000001</v>
      </c>
      <c r="R46" s="35"/>
      <c r="S46" s="32" t="s">
        <v>120</v>
      </c>
      <c r="T46" s="34">
        <v>136</v>
      </c>
      <c r="U46" s="35"/>
      <c r="V46" s="32" t="s">
        <v>106</v>
      </c>
      <c r="W46" s="34">
        <v>118</v>
      </c>
      <c r="X46" s="35"/>
      <c r="Y46" s="32" t="s">
        <v>93</v>
      </c>
      <c r="Z46" s="34">
        <v>89</v>
      </c>
    </row>
    <row r="47" spans="1:26" s="8" customFormat="1" ht="12" customHeight="1" x14ac:dyDescent="0.15">
      <c r="A47" s="40"/>
      <c r="B47" s="40"/>
      <c r="C47" s="40"/>
      <c r="D47" s="40" t="s">
        <v>50</v>
      </c>
      <c r="E47" s="13">
        <v>32</v>
      </c>
      <c r="F47" s="33"/>
      <c r="G47" s="32" t="s">
        <v>80</v>
      </c>
      <c r="H47" s="34">
        <v>6714</v>
      </c>
      <c r="I47" s="35"/>
      <c r="J47" s="32" t="s">
        <v>86</v>
      </c>
      <c r="K47" s="34">
        <v>2457.9589999999998</v>
      </c>
      <c r="L47" s="35"/>
      <c r="M47" s="32" t="s">
        <v>83</v>
      </c>
      <c r="N47" s="34">
        <v>1703.9</v>
      </c>
      <c r="O47" s="35"/>
      <c r="P47" s="32" t="s">
        <v>82</v>
      </c>
      <c r="Q47" s="34">
        <v>1456.06</v>
      </c>
      <c r="R47" s="35"/>
      <c r="S47" s="32" t="s">
        <v>91</v>
      </c>
      <c r="T47" s="34">
        <v>1306</v>
      </c>
      <c r="U47" s="35"/>
      <c r="V47" s="32" t="s">
        <v>84</v>
      </c>
      <c r="W47" s="34">
        <v>925</v>
      </c>
      <c r="X47" s="35"/>
      <c r="Y47" s="32" t="s">
        <v>105</v>
      </c>
      <c r="Z47" s="34">
        <v>838</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64" t="s">
        <v>51</v>
      </c>
      <c r="D49" s="64"/>
      <c r="E49" s="13">
        <v>33</v>
      </c>
      <c r="F49" s="33"/>
      <c r="G49" s="32" t="s">
        <v>80</v>
      </c>
      <c r="H49" s="34">
        <v>6961.5410000000002</v>
      </c>
      <c r="I49" s="35"/>
      <c r="J49" s="32" t="s">
        <v>83</v>
      </c>
      <c r="K49" s="34">
        <v>1562.6</v>
      </c>
      <c r="L49" s="35"/>
      <c r="M49" s="32" t="s">
        <v>91</v>
      </c>
      <c r="N49" s="34">
        <v>639</v>
      </c>
      <c r="O49" s="35"/>
      <c r="P49" s="32" t="s">
        <v>121</v>
      </c>
      <c r="Q49" s="34">
        <v>600</v>
      </c>
      <c r="R49" s="35"/>
      <c r="S49" s="32" t="s">
        <v>103</v>
      </c>
      <c r="T49" s="34">
        <v>489</v>
      </c>
      <c r="U49" s="35"/>
      <c r="V49" s="32" t="s">
        <v>82</v>
      </c>
      <c r="W49" s="34">
        <v>431</v>
      </c>
      <c r="X49" s="35"/>
      <c r="Y49" s="32" t="s">
        <v>86</v>
      </c>
      <c r="Z49" s="34">
        <v>416</v>
      </c>
    </row>
    <row r="50" spans="1:26" s="8" customFormat="1" ht="12" customHeight="1" x14ac:dyDescent="0.15">
      <c r="A50" s="40"/>
      <c r="B50" s="40"/>
      <c r="C50" s="64" t="s">
        <v>52</v>
      </c>
      <c r="D50" s="64"/>
      <c r="E50" s="13">
        <v>34</v>
      </c>
      <c r="F50" s="33"/>
      <c r="G50" s="32" t="s">
        <v>80</v>
      </c>
      <c r="H50" s="34">
        <v>8335.9410000000007</v>
      </c>
      <c r="I50" s="35"/>
      <c r="J50" s="32" t="s">
        <v>82</v>
      </c>
      <c r="K50" s="34">
        <v>2339</v>
      </c>
      <c r="L50" s="35"/>
      <c r="M50" s="32" t="s">
        <v>83</v>
      </c>
      <c r="N50" s="34">
        <v>1452</v>
      </c>
      <c r="O50" s="35"/>
      <c r="P50" s="32" t="s">
        <v>87</v>
      </c>
      <c r="Q50" s="34">
        <v>1157.5</v>
      </c>
      <c r="R50" s="35"/>
      <c r="S50" s="32" t="s">
        <v>86</v>
      </c>
      <c r="T50" s="34">
        <v>1074.17</v>
      </c>
      <c r="U50" s="35"/>
      <c r="V50" s="32" t="s">
        <v>91</v>
      </c>
      <c r="W50" s="34">
        <v>899</v>
      </c>
      <c r="X50" s="35"/>
      <c r="Y50" s="32" t="s">
        <v>84</v>
      </c>
      <c r="Z50" s="34">
        <v>875</v>
      </c>
    </row>
    <row r="51" spans="1:26" s="8" customFormat="1" ht="12" customHeight="1" x14ac:dyDescent="0.15">
      <c r="A51" s="40"/>
      <c r="B51" s="40"/>
      <c r="C51" s="64" t="s">
        <v>53</v>
      </c>
      <c r="D51" s="64"/>
      <c r="E51" s="13">
        <v>35</v>
      </c>
      <c r="F51" s="33"/>
      <c r="G51" s="32" t="s">
        <v>85</v>
      </c>
      <c r="H51" s="34">
        <v>1356</v>
      </c>
      <c r="I51" s="35"/>
      <c r="J51" s="32" t="s">
        <v>80</v>
      </c>
      <c r="K51" s="34">
        <v>296</v>
      </c>
      <c r="L51" s="35"/>
      <c r="M51" s="32" t="s">
        <v>88</v>
      </c>
      <c r="N51" s="34">
        <v>257</v>
      </c>
      <c r="O51" s="35"/>
      <c r="P51" s="32" t="s">
        <v>110</v>
      </c>
      <c r="Q51" s="34">
        <v>110</v>
      </c>
      <c r="R51" s="35"/>
      <c r="S51" s="32" t="s">
        <v>122</v>
      </c>
      <c r="T51" s="34">
        <v>50</v>
      </c>
      <c r="U51" s="35"/>
      <c r="V51" s="32" t="s">
        <v>82</v>
      </c>
      <c r="W51" s="34">
        <v>46</v>
      </c>
      <c r="X51" s="35"/>
      <c r="Y51" s="32" t="s">
        <v>102</v>
      </c>
      <c r="Z51" s="34">
        <v>33</v>
      </c>
    </row>
    <row r="52" spans="1:26" s="8" customFormat="1" ht="12" customHeight="1" x14ac:dyDescent="0.15">
      <c r="A52" s="40"/>
      <c r="B52" s="40"/>
      <c r="C52" s="64" t="s">
        <v>54</v>
      </c>
      <c r="D52" s="64"/>
      <c r="E52" s="13">
        <v>36</v>
      </c>
      <c r="F52" s="33"/>
      <c r="G52" s="32" t="s">
        <v>88</v>
      </c>
      <c r="H52" s="34">
        <v>2490</v>
      </c>
      <c r="I52" s="35"/>
      <c r="J52" s="32" t="s">
        <v>91</v>
      </c>
      <c r="K52" s="34">
        <v>2231</v>
      </c>
      <c r="L52" s="35"/>
      <c r="M52" s="32" t="s">
        <v>117</v>
      </c>
      <c r="N52" s="34">
        <v>1670</v>
      </c>
      <c r="O52" s="35"/>
      <c r="P52" s="32" t="s">
        <v>119</v>
      </c>
      <c r="Q52" s="34">
        <v>1521</v>
      </c>
      <c r="R52" s="35"/>
      <c r="S52" s="32" t="s">
        <v>82</v>
      </c>
      <c r="T52" s="34">
        <v>1513</v>
      </c>
      <c r="U52" s="35"/>
      <c r="V52" s="32" t="s">
        <v>123</v>
      </c>
      <c r="W52" s="34">
        <v>1208.43</v>
      </c>
      <c r="X52" s="35"/>
      <c r="Y52" s="32" t="s">
        <v>111</v>
      </c>
      <c r="Z52" s="34">
        <v>1190</v>
      </c>
    </row>
    <row r="53" spans="1:26" s="8" customFormat="1" ht="12" customHeight="1" x14ac:dyDescent="0.15">
      <c r="A53" s="40"/>
      <c r="B53" s="40"/>
      <c r="C53" s="64" t="s">
        <v>55</v>
      </c>
      <c r="D53" s="64"/>
      <c r="E53" s="13">
        <v>37</v>
      </c>
      <c r="F53" s="33"/>
      <c r="G53" s="32" t="s">
        <v>86</v>
      </c>
      <c r="H53" s="34">
        <v>4519</v>
      </c>
      <c r="I53" s="35"/>
      <c r="J53" s="32" t="s">
        <v>82</v>
      </c>
      <c r="K53" s="34">
        <v>2560</v>
      </c>
      <c r="L53" s="35"/>
      <c r="M53" s="32" t="s">
        <v>88</v>
      </c>
      <c r="N53" s="34">
        <v>2014</v>
      </c>
      <c r="O53" s="35"/>
      <c r="P53" s="32" t="s">
        <v>81</v>
      </c>
      <c r="Q53" s="34">
        <v>1672</v>
      </c>
      <c r="R53" s="35"/>
      <c r="S53" s="32" t="s">
        <v>120</v>
      </c>
      <c r="T53" s="34">
        <v>1568</v>
      </c>
      <c r="U53" s="35"/>
      <c r="V53" s="32" t="s">
        <v>80</v>
      </c>
      <c r="W53" s="34">
        <v>1277</v>
      </c>
      <c r="X53" s="35"/>
      <c r="Y53" s="32" t="s">
        <v>85</v>
      </c>
      <c r="Z53" s="34">
        <v>1176</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4" t="s">
        <v>56</v>
      </c>
      <c r="B55" s="64"/>
      <c r="C55" s="64"/>
      <c r="D55" s="64"/>
      <c r="E55" s="13">
        <v>38</v>
      </c>
      <c r="F55" s="33"/>
      <c r="G55" s="32" t="s">
        <v>104</v>
      </c>
      <c r="H55" s="34" t="s">
        <v>125</v>
      </c>
      <c r="I55" s="35"/>
      <c r="J55" s="32" t="s">
        <v>80</v>
      </c>
      <c r="K55" s="34">
        <v>6413.4669999999996</v>
      </c>
      <c r="L55" s="35"/>
      <c r="M55" s="32" t="s">
        <v>82</v>
      </c>
      <c r="N55" s="34">
        <v>5863.5190000000002</v>
      </c>
      <c r="O55" s="35"/>
      <c r="P55" s="32" t="s">
        <v>87</v>
      </c>
      <c r="Q55" s="34">
        <v>5263.6</v>
      </c>
      <c r="R55" s="35"/>
      <c r="S55" s="32" t="s">
        <v>106</v>
      </c>
      <c r="T55" s="34">
        <v>1890</v>
      </c>
      <c r="U55" s="35"/>
      <c r="V55" s="32" t="s">
        <v>101</v>
      </c>
      <c r="W55" s="34">
        <v>1641</v>
      </c>
      <c r="X55" s="35"/>
      <c r="Y55" s="32" t="s">
        <v>94</v>
      </c>
      <c r="Z55" s="34">
        <v>1237.2</v>
      </c>
    </row>
    <row r="56" spans="1:26" s="8" customFormat="1" ht="12" customHeight="1" x14ac:dyDescent="0.15">
      <c r="A56" s="40"/>
      <c r="B56" s="40"/>
      <c r="C56" s="64" t="s">
        <v>31</v>
      </c>
      <c r="D56" s="64"/>
      <c r="E56" s="13">
        <v>39</v>
      </c>
      <c r="F56" s="33"/>
      <c r="G56" s="32" t="s">
        <v>80</v>
      </c>
      <c r="H56" s="34">
        <v>1025</v>
      </c>
      <c r="I56" s="35"/>
      <c r="J56" s="32" t="s">
        <v>102</v>
      </c>
      <c r="K56" s="34">
        <v>273</v>
      </c>
      <c r="L56" s="35"/>
      <c r="M56" s="32" t="s">
        <v>84</v>
      </c>
      <c r="N56" s="34">
        <v>262</v>
      </c>
      <c r="O56" s="35"/>
      <c r="P56" s="32" t="s">
        <v>116</v>
      </c>
      <c r="Q56" s="34">
        <v>218</v>
      </c>
      <c r="R56" s="35"/>
      <c r="S56" s="32" t="s">
        <v>85</v>
      </c>
      <c r="T56" s="34">
        <v>192</v>
      </c>
      <c r="U56" s="35"/>
      <c r="V56" s="32" t="s">
        <v>89</v>
      </c>
      <c r="W56" s="34">
        <v>166</v>
      </c>
      <c r="X56" s="35"/>
      <c r="Y56" s="32" t="s">
        <v>119</v>
      </c>
      <c r="Z56" s="34">
        <v>133</v>
      </c>
    </row>
    <row r="57" spans="1:26" s="8" customFormat="1" ht="12" customHeight="1" x14ac:dyDescent="0.15">
      <c r="A57" s="40"/>
      <c r="B57" s="40"/>
      <c r="C57" s="64" t="s">
        <v>32</v>
      </c>
      <c r="D57" s="64"/>
      <c r="E57" s="13">
        <v>40</v>
      </c>
      <c r="F57" s="33"/>
      <c r="G57" s="32" t="s">
        <v>118</v>
      </c>
      <c r="H57" s="34">
        <v>25</v>
      </c>
      <c r="I57" s="35"/>
      <c r="J57" s="32" t="s">
        <v>84</v>
      </c>
      <c r="K57" s="34">
        <v>21</v>
      </c>
      <c r="L57" s="35"/>
      <c r="M57" s="32" t="s">
        <v>80</v>
      </c>
      <c r="N57" s="34">
        <v>21</v>
      </c>
      <c r="O57" s="35"/>
      <c r="P57" s="32" t="s">
        <v>89</v>
      </c>
      <c r="Q57" s="34">
        <v>11</v>
      </c>
      <c r="R57" s="35"/>
      <c r="S57" s="32" t="s">
        <v>92</v>
      </c>
      <c r="T57" s="34">
        <v>10</v>
      </c>
      <c r="U57" s="35"/>
      <c r="V57" s="32" t="s">
        <v>85</v>
      </c>
      <c r="W57" s="34">
        <v>9</v>
      </c>
      <c r="X57" s="35"/>
      <c r="Y57" s="32" t="s">
        <v>91</v>
      </c>
      <c r="Z57" s="34">
        <v>9</v>
      </c>
    </row>
    <row r="58" spans="1:26" s="8" customFormat="1" ht="12" customHeight="1" x14ac:dyDescent="0.15">
      <c r="A58" s="40"/>
      <c r="B58" s="40"/>
      <c r="C58" s="64" t="s">
        <v>57</v>
      </c>
      <c r="D58" s="64"/>
      <c r="E58" s="13">
        <v>41</v>
      </c>
      <c r="F58" s="33"/>
      <c r="G58" s="32" t="s">
        <v>104</v>
      </c>
      <c r="H58" s="34" t="s">
        <v>125</v>
      </c>
      <c r="I58" s="35"/>
      <c r="J58" s="32" t="s">
        <v>82</v>
      </c>
      <c r="K58" s="34">
        <v>3883.99</v>
      </c>
      <c r="L58" s="35"/>
      <c r="M58" s="32" t="s">
        <v>123</v>
      </c>
      <c r="N58" s="34">
        <v>730.5</v>
      </c>
      <c r="O58" s="35"/>
      <c r="P58" s="32" t="s">
        <v>80</v>
      </c>
      <c r="Q58" s="34">
        <v>650.86699999999996</v>
      </c>
      <c r="R58" s="35"/>
      <c r="S58" s="32" t="s">
        <v>88</v>
      </c>
      <c r="T58" s="34">
        <v>501</v>
      </c>
      <c r="U58" s="35"/>
      <c r="V58" s="32" t="s">
        <v>103</v>
      </c>
      <c r="W58" s="34">
        <v>447</v>
      </c>
      <c r="X58" s="35"/>
      <c r="Y58" s="32" t="s">
        <v>107</v>
      </c>
      <c r="Z58" s="34">
        <v>162</v>
      </c>
    </row>
    <row r="59" spans="1:26" s="8" customFormat="1" ht="12" customHeight="1" x14ac:dyDescent="0.15">
      <c r="A59" s="40"/>
      <c r="B59" s="40"/>
      <c r="C59" s="64" t="s">
        <v>58</v>
      </c>
      <c r="D59" s="64"/>
      <c r="E59" s="13">
        <v>42</v>
      </c>
      <c r="F59" s="33"/>
      <c r="G59" s="32" t="s">
        <v>104</v>
      </c>
      <c r="H59" s="34" t="s">
        <v>125</v>
      </c>
      <c r="I59" s="35"/>
      <c r="J59" s="32" t="s">
        <v>80</v>
      </c>
      <c r="K59" s="34">
        <v>1480.6</v>
      </c>
      <c r="L59" s="35"/>
      <c r="M59" s="32" t="s">
        <v>101</v>
      </c>
      <c r="N59" s="34">
        <v>373</v>
      </c>
      <c r="O59" s="35"/>
      <c r="P59" s="32" t="s">
        <v>94</v>
      </c>
      <c r="Q59" s="34">
        <v>356</v>
      </c>
      <c r="R59" s="35"/>
      <c r="S59" s="32" t="s">
        <v>118</v>
      </c>
      <c r="T59" s="34">
        <v>255</v>
      </c>
      <c r="U59" s="35"/>
      <c r="V59" s="32" t="s">
        <v>84</v>
      </c>
      <c r="W59" s="34">
        <v>192</v>
      </c>
      <c r="X59" s="35"/>
      <c r="Y59" s="32" t="s">
        <v>85</v>
      </c>
      <c r="Z59" s="34">
        <v>177</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64" t="s">
        <v>59</v>
      </c>
      <c r="D61" s="64"/>
      <c r="E61" s="13">
        <v>43</v>
      </c>
      <c r="F61" s="33"/>
      <c r="G61" s="32" t="s">
        <v>80</v>
      </c>
      <c r="H61" s="34">
        <v>606</v>
      </c>
      <c r="I61" s="35"/>
      <c r="J61" s="32" t="s">
        <v>107</v>
      </c>
      <c r="K61" s="34">
        <v>545</v>
      </c>
      <c r="L61" s="35"/>
      <c r="M61" s="32" t="s">
        <v>103</v>
      </c>
      <c r="N61" s="34">
        <v>544</v>
      </c>
      <c r="O61" s="35"/>
      <c r="P61" s="32" t="s">
        <v>89</v>
      </c>
      <c r="Q61" s="34">
        <v>360</v>
      </c>
      <c r="R61" s="35"/>
      <c r="S61" s="32" t="s">
        <v>106</v>
      </c>
      <c r="T61" s="34">
        <v>284</v>
      </c>
      <c r="U61" s="35"/>
      <c r="V61" s="32" t="s">
        <v>118</v>
      </c>
      <c r="W61" s="34">
        <v>150</v>
      </c>
      <c r="X61" s="35"/>
      <c r="Y61" s="32" t="s">
        <v>120</v>
      </c>
      <c r="Z61" s="34">
        <v>82</v>
      </c>
    </row>
    <row r="62" spans="1:26" s="8" customFormat="1" ht="12" customHeight="1" x14ac:dyDescent="0.15">
      <c r="A62" s="40"/>
      <c r="B62" s="40"/>
      <c r="C62" s="64" t="s">
        <v>60</v>
      </c>
      <c r="D62" s="64"/>
      <c r="E62" s="13">
        <v>44</v>
      </c>
      <c r="F62" s="33"/>
      <c r="G62" s="32" t="s">
        <v>87</v>
      </c>
      <c r="H62" s="34">
        <v>4991.6000000000004</v>
      </c>
      <c r="I62" s="35"/>
      <c r="J62" s="32" t="s">
        <v>80</v>
      </c>
      <c r="K62" s="34">
        <v>2630</v>
      </c>
      <c r="L62" s="35"/>
      <c r="M62" s="32" t="s">
        <v>82</v>
      </c>
      <c r="N62" s="34">
        <v>1698.529</v>
      </c>
      <c r="O62" s="35"/>
      <c r="P62" s="32" t="s">
        <v>106</v>
      </c>
      <c r="Q62" s="34">
        <v>1504</v>
      </c>
      <c r="R62" s="35"/>
      <c r="S62" s="32" t="s">
        <v>101</v>
      </c>
      <c r="T62" s="34">
        <v>1230</v>
      </c>
      <c r="U62" s="35"/>
      <c r="V62" s="32" t="s">
        <v>94</v>
      </c>
      <c r="W62" s="34">
        <v>803.2</v>
      </c>
      <c r="X62" s="35"/>
      <c r="Y62" s="32" t="s">
        <v>92</v>
      </c>
      <c r="Z62" s="34">
        <v>731</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4" t="s">
        <v>61</v>
      </c>
      <c r="B64" s="64"/>
      <c r="C64" s="64"/>
      <c r="D64" s="64"/>
      <c r="E64" s="13">
        <v>45</v>
      </c>
      <c r="F64" s="33"/>
      <c r="G64" s="32" t="s">
        <v>80</v>
      </c>
      <c r="H64" s="34">
        <v>12601.815000000001</v>
      </c>
      <c r="I64" s="35"/>
      <c r="J64" s="32" t="s">
        <v>81</v>
      </c>
      <c r="K64" s="34">
        <v>10932</v>
      </c>
      <c r="L64" s="35"/>
      <c r="M64" s="32" t="s">
        <v>86</v>
      </c>
      <c r="N64" s="34">
        <v>4796.7719999999999</v>
      </c>
      <c r="O64" s="35"/>
      <c r="P64" s="32" t="s">
        <v>97</v>
      </c>
      <c r="Q64" s="34">
        <v>4377</v>
      </c>
      <c r="R64" s="35"/>
      <c r="S64" s="32" t="s">
        <v>119</v>
      </c>
      <c r="T64" s="34">
        <v>3266.4279999999999</v>
      </c>
      <c r="U64" s="35"/>
      <c r="V64" s="32" t="s">
        <v>104</v>
      </c>
      <c r="W64" s="34" t="s">
        <v>125</v>
      </c>
      <c r="X64" s="35"/>
      <c r="Y64" s="32" t="s">
        <v>82</v>
      </c>
      <c r="Z64" s="34">
        <v>2487.38</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77</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124</v>
      </c>
    </row>
    <row r="69" spans="1:26" s="39" customFormat="1" ht="12" customHeight="1" x14ac:dyDescent="0.15">
      <c r="A69" s="39" t="s">
        <v>78</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2020-07-27T02:18:59Z</dcterms:created>
  <dcterms:modified xsi:type="dcterms:W3CDTF">2020-07-27T05:02:50Z</dcterms:modified>
</cp:coreProperties>
</file>