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40D2CB90-B486-4A49-B4C5-34D4812681F3}" xr6:coauthVersionLast="36" xr6:coauthVersionMax="36" xr10:uidLastSave="{00000000-0000-0000-0000-000000000000}"/>
  <bookViews>
    <workbookView xWindow="0" yWindow="0" windowWidth="18120" windowHeight="9975" xr2:uid="{4034BFA6-3310-4244-B05A-3C8F3A25F960}"/>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O59" i="2" s="1"/>
  <c r="L59" i="2"/>
  <c r="I59" i="2"/>
  <c r="F59" i="2"/>
  <c r="Q58" i="2"/>
  <c r="P58" i="2"/>
  <c r="L58" i="2"/>
  <c r="I58" i="2"/>
  <c r="F58" i="2"/>
  <c r="Q57" i="2"/>
  <c r="P57" i="2"/>
  <c r="L57" i="2"/>
  <c r="I57" i="2"/>
  <c r="F57" i="2"/>
  <c r="Q56" i="2"/>
  <c r="P56" i="2"/>
  <c r="L56" i="2"/>
  <c r="I56" i="2"/>
  <c r="F56" i="2"/>
  <c r="N55" i="2"/>
  <c r="M55" i="2"/>
  <c r="K55" i="2"/>
  <c r="J55" i="2"/>
  <c r="H55" i="2"/>
  <c r="G55" i="2"/>
  <c r="Q53" i="2"/>
  <c r="P53" i="2"/>
  <c r="L53" i="2"/>
  <c r="I53" i="2"/>
  <c r="F53" i="2"/>
  <c r="Q52" i="2"/>
  <c r="P52" i="2"/>
  <c r="L52" i="2"/>
  <c r="I52" i="2"/>
  <c r="F52" i="2"/>
  <c r="Q51" i="2"/>
  <c r="P51" i="2"/>
  <c r="L51" i="2"/>
  <c r="I51" i="2"/>
  <c r="F51" i="2"/>
  <c r="Q50" i="2"/>
  <c r="P50" i="2"/>
  <c r="L50" i="2"/>
  <c r="I50" i="2"/>
  <c r="F50" i="2"/>
  <c r="Q49" i="2"/>
  <c r="P49" i="2"/>
  <c r="L49" i="2"/>
  <c r="I49" i="2"/>
  <c r="F49" i="2"/>
  <c r="Q47" i="2"/>
  <c r="P47" i="2"/>
  <c r="L47" i="2"/>
  <c r="I47" i="2"/>
  <c r="F47" i="2"/>
  <c r="Q46" i="2"/>
  <c r="P46" i="2"/>
  <c r="L46" i="2"/>
  <c r="I46" i="2"/>
  <c r="F46" i="2"/>
  <c r="Q45" i="2"/>
  <c r="P45" i="2"/>
  <c r="L45" i="2"/>
  <c r="I45" i="2"/>
  <c r="F45" i="2"/>
  <c r="N44" i="2"/>
  <c r="M44" i="2"/>
  <c r="K44" i="2"/>
  <c r="J44" i="2"/>
  <c r="H44" i="2"/>
  <c r="G44" i="2"/>
  <c r="Q43" i="2"/>
  <c r="P43" i="2"/>
  <c r="L43" i="2"/>
  <c r="I43" i="2"/>
  <c r="F43" i="2"/>
  <c r="Q41" i="2"/>
  <c r="P41" i="2"/>
  <c r="O41" i="2" s="1"/>
  <c r="L41" i="2"/>
  <c r="I41" i="2"/>
  <c r="F41" i="2"/>
  <c r="Q40" i="2"/>
  <c r="P40" i="2"/>
  <c r="L40" i="2"/>
  <c r="I40" i="2"/>
  <c r="F40" i="2"/>
  <c r="Q39" i="2"/>
  <c r="P39" i="2"/>
  <c r="O39" i="2" s="1"/>
  <c r="L39" i="2"/>
  <c r="I39" i="2"/>
  <c r="F39" i="2"/>
  <c r="Q38" i="2"/>
  <c r="P38" i="2"/>
  <c r="L38" i="2"/>
  <c r="I38" i="2"/>
  <c r="F38" i="2"/>
  <c r="Q37" i="2"/>
  <c r="P37" i="2"/>
  <c r="L37" i="2"/>
  <c r="I37" i="2"/>
  <c r="F37" i="2"/>
  <c r="Q35" i="2"/>
  <c r="P35" i="2"/>
  <c r="L35" i="2"/>
  <c r="I35" i="2"/>
  <c r="F35" i="2"/>
  <c r="Q34" i="2"/>
  <c r="P34" i="2"/>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Q27" i="2"/>
  <c r="P27" i="2"/>
  <c r="L27" i="2"/>
  <c r="I27" i="2"/>
  <c r="F27" i="2"/>
  <c r="Q26" i="2"/>
  <c r="P26" i="2"/>
  <c r="L26" i="2"/>
  <c r="I26" i="2"/>
  <c r="F26" i="2"/>
  <c r="Q25" i="2"/>
  <c r="P25" i="2"/>
  <c r="L25" i="2"/>
  <c r="I25" i="2"/>
  <c r="F25" i="2"/>
  <c r="Q23" i="2"/>
  <c r="P23" i="2"/>
  <c r="L23" i="2"/>
  <c r="I23" i="2"/>
  <c r="F23" i="2"/>
  <c r="Q22" i="2"/>
  <c r="P22" i="2"/>
  <c r="L22" i="2"/>
  <c r="I22" i="2"/>
  <c r="F22" i="2"/>
  <c r="Q21" i="2"/>
  <c r="P21" i="2"/>
  <c r="L21" i="2"/>
  <c r="I21" i="2"/>
  <c r="F21" i="2"/>
  <c r="Q20" i="2"/>
  <c r="P20" i="2"/>
  <c r="L20" i="2"/>
  <c r="I20" i="2"/>
  <c r="F20" i="2"/>
  <c r="Q19" i="2"/>
  <c r="P19" i="2"/>
  <c r="L19" i="2"/>
  <c r="I19" i="2"/>
  <c r="F19" i="2"/>
  <c r="Q17" i="2"/>
  <c r="P17" i="2"/>
  <c r="L17" i="2"/>
  <c r="I17" i="2"/>
  <c r="F17" i="2"/>
  <c r="Q16" i="2"/>
  <c r="P16" i="2"/>
  <c r="L16" i="2"/>
  <c r="I16" i="2"/>
  <c r="F16" i="2"/>
  <c r="Q15" i="2"/>
  <c r="P15" i="2"/>
  <c r="L15" i="2"/>
  <c r="I15" i="2"/>
  <c r="F15" i="2"/>
  <c r="N14" i="2"/>
  <c r="L14" i="2" s="1"/>
  <c r="M14" i="2"/>
  <c r="K14" i="2"/>
  <c r="J14" i="2"/>
  <c r="H14" i="2"/>
  <c r="G14" i="2"/>
  <c r="P14" i="2" s="1"/>
  <c r="Q11" i="2"/>
  <c r="P11" i="2"/>
  <c r="L11" i="2"/>
  <c r="I11" i="2"/>
  <c r="F11" i="2"/>
  <c r="L44" i="2" l="1"/>
  <c r="Q28" i="2"/>
  <c r="I44" i="2"/>
  <c r="O62" i="2"/>
  <c r="O19" i="2"/>
  <c r="U19" i="2" s="1"/>
  <c r="O61" i="2"/>
  <c r="U61" i="2" s="1"/>
  <c r="O58" i="2"/>
  <c r="U58" i="2" s="1"/>
  <c r="L55" i="2"/>
  <c r="O57" i="2"/>
  <c r="U57" i="2"/>
  <c r="I55" i="2"/>
  <c r="O53" i="2"/>
  <c r="U53" i="2" s="1"/>
  <c r="O50" i="2"/>
  <c r="U50" i="2" s="1"/>
  <c r="Q44" i="2"/>
  <c r="O43" i="2"/>
  <c r="O40" i="2"/>
  <c r="U40" i="2" s="1"/>
  <c r="O37" i="2"/>
  <c r="U37" i="2" s="1"/>
  <c r="O32" i="2"/>
  <c r="U32" i="2" s="1"/>
  <c r="L28" i="2"/>
  <c r="O31" i="2"/>
  <c r="U31" i="2" s="1"/>
  <c r="O29" i="2"/>
  <c r="U29" i="2" s="1"/>
  <c r="P28" i="2"/>
  <c r="O28" i="2" s="1"/>
  <c r="O22" i="2"/>
  <c r="U22" i="2" s="1"/>
  <c r="N13" i="2"/>
  <c r="N9" i="2" s="1"/>
  <c r="I14" i="2"/>
  <c r="O11" i="2"/>
  <c r="U11" i="2" s="1"/>
  <c r="H13" i="2"/>
  <c r="Q14" i="2"/>
  <c r="O14" i="2" s="1"/>
  <c r="F28" i="2"/>
  <c r="O34" i="2"/>
  <c r="U34" i="2" s="1"/>
  <c r="F44" i="2"/>
  <c r="Q55" i="2"/>
  <c r="O64" i="2"/>
  <c r="U64" i="2" s="1"/>
  <c r="O15" i="2"/>
  <c r="U15" i="2" s="1"/>
  <c r="O26" i="2"/>
  <c r="U26" i="2" s="1"/>
  <c r="O33" i="2"/>
  <c r="U33" i="2" s="1"/>
  <c r="O35" i="2"/>
  <c r="U35" i="2" s="1"/>
  <c r="O46" i="2"/>
  <c r="U46" i="2" s="1"/>
  <c r="U62" i="2"/>
  <c r="U59" i="2"/>
  <c r="K13" i="2"/>
  <c r="K9" i="2" s="1"/>
  <c r="O38" i="2"/>
  <c r="U38" i="2" s="1"/>
  <c r="O56" i="2"/>
  <c r="U56" i="2" s="1"/>
  <c r="F14" i="2"/>
  <c r="G13" i="2"/>
  <c r="M13" i="2"/>
  <c r="O16" i="2"/>
  <c r="U16" i="2" s="1"/>
  <c r="O20" i="2"/>
  <c r="U20" i="2" s="1"/>
  <c r="O23" i="2"/>
  <c r="U23" i="2" s="1"/>
  <c r="O27" i="2"/>
  <c r="U27" i="2" s="1"/>
  <c r="P44" i="2"/>
  <c r="O44" i="2" s="1"/>
  <c r="U44" i="2" s="1"/>
  <c r="O47" i="2"/>
  <c r="U47" i="2" s="1"/>
  <c r="O51" i="2"/>
  <c r="U51" i="2" s="1"/>
  <c r="J13" i="2"/>
  <c r="U39" i="2"/>
  <c r="U43" i="2"/>
  <c r="P55" i="2"/>
  <c r="F55" i="2"/>
  <c r="O17" i="2"/>
  <c r="U17" i="2" s="1"/>
  <c r="O21" i="2"/>
  <c r="U21" i="2" s="1"/>
  <c r="O25" i="2"/>
  <c r="U25" i="2" s="1"/>
  <c r="I28" i="2"/>
  <c r="O45" i="2"/>
  <c r="U45" i="2" s="1"/>
  <c r="O49" i="2"/>
  <c r="U49" i="2" s="1"/>
  <c r="O52" i="2"/>
  <c r="U52" i="2" s="1"/>
  <c r="U41" i="2"/>
  <c r="O55" i="2" l="1"/>
  <c r="U55" i="2" s="1"/>
  <c r="U28" i="2"/>
  <c r="Q13" i="2"/>
  <c r="H9" i="2"/>
  <c r="Q9" i="2" s="1"/>
  <c r="U14" i="2"/>
  <c r="P13" i="2"/>
  <c r="G9" i="2"/>
  <c r="F13" i="2"/>
  <c r="M9" i="2"/>
  <c r="L9" i="2" s="1"/>
  <c r="L13" i="2"/>
  <c r="J9" i="2"/>
  <c r="I9" i="2" s="1"/>
  <c r="I13" i="2"/>
  <c r="O13" i="2" l="1"/>
  <c r="U13" i="2" s="1"/>
  <c r="P9" i="2"/>
  <c r="O9" i="2" s="1"/>
  <c r="F9" i="2"/>
  <c r="U9" i="2" l="1"/>
</calcChain>
</file>

<file path=xl/sharedStrings.xml><?xml version="1.0" encoding="utf-8"?>
<sst xmlns="http://schemas.openxmlformats.org/spreadsheetml/2006/main" count="471" uniqueCount="127">
  <si>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</si>
  <si>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</si>
  <si>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</si>
  <si>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</si>
  <si>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</si>
  <si>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</si>
  <si>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</si>
  <si>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</si>
  <si>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</si>
  <si>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</si>
  <si>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</si>
  <si>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</si>
  <si>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</si>
  <si>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</si>
  <si>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</si>
  <si>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</si>
  <si>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</si>
  <si>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</si>
  <si>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</si>
  <si>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</si>
  <si>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</si>
  <si>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</si>
  <si>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</si>
  <si>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</si>
  <si>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</si>
  <si>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</si>
  <si>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</si>
  <si>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</si>
  <si>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</si>
  <si>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</si>
  <si>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</si>
  <si>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</si>
  <si>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</si>
  <si>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</si>
  <si>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</si>
  <si>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</si>
  <si>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</si>
  <si>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</si>
  <si>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</si>
  <si>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</si>
  <si>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</si>
  <si>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</si>
  <si>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</si>
  <si>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</si>
  <si>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</si>
  <si>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</si>
  <si>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</si>
  <si>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</si>
  <si>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</si>
  <si>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</si>
  <si>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</si>
  <si>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</si>
  <si>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</si>
  <si>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</si>
  <si>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</si>
  <si>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</si>
  <si>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</si>
  <si>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</si>
  <si>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</si>
  <si>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</si>
  <si>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</si>
  <si>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</si>
  <si>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</si>
  <si>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</si>
  <si>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</si>
  <si>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</si>
  <si>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</si>
  <si>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</si>
  <si>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</si>
  <si>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</si>
  <si>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</si>
  <si>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</si>
  <si>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</si>
  <si>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</si>
  <si>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</si>
  <si>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</si>
  <si>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</si>
  <si>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</si>
  <si>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</si>
  <si>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</si>
  <si>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</si>
  <si>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</si>
  <si>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仙台市</t>
  </si>
  <si>
    <t>神戸市</t>
  </si>
  <si>
    <t>八戸市</t>
  </si>
  <si>
    <t>名古屋市</t>
  </si>
  <si>
    <t>下関市</t>
  </si>
  <si>
    <t>川崎市</t>
  </si>
  <si>
    <t>金沢市</t>
  </si>
  <si>
    <t>札幌市</t>
  </si>
  <si>
    <t>銚子市</t>
  </si>
  <si>
    <t>静岡市</t>
  </si>
  <si>
    <t>気仙沼市</t>
  </si>
  <si>
    <t>石巻市</t>
  </si>
  <si>
    <t>いわき市</t>
  </si>
  <si>
    <t>三浦市</t>
  </si>
  <si>
    <t>枕崎市</t>
  </si>
  <si>
    <t>指宿市</t>
  </si>
  <si>
    <t>横浜市</t>
  </si>
  <si>
    <t>船橋市</t>
  </si>
  <si>
    <t>小樽市</t>
  </si>
  <si>
    <t>白糠町</t>
  </si>
  <si>
    <t>函館市</t>
  </si>
  <si>
    <t>釧路市</t>
  </si>
  <si>
    <t>留萌市</t>
  </si>
  <si>
    <t>女川町</t>
  </si>
  <si>
    <t>唐津市</t>
  </si>
  <si>
    <t>神栖市</t>
  </si>
  <si>
    <t>鹿児島市</t>
  </si>
  <si>
    <t>長崎市</t>
  </si>
  <si>
    <t>境港市</t>
  </si>
  <si>
    <t>沼津市</t>
  </si>
  <si>
    <t>大船渡市</t>
  </si>
  <si>
    <t>根室市</t>
  </si>
  <si>
    <t>釜石市</t>
  </si>
  <si>
    <t>塩釜市</t>
  </si>
  <si>
    <t>紋別市</t>
  </si>
  <si>
    <t>青森市</t>
  </si>
  <si>
    <t>広島市</t>
  </si>
  <si>
    <t>新潟市</t>
  </si>
  <si>
    <t>ひたちなか市</t>
  </si>
  <si>
    <t>佐世保市</t>
  </si>
  <si>
    <t>北九州市</t>
  </si>
  <si>
    <t>　１　品目別月間入・出庫量及び月末在庫量（令和元年10月分）</t>
    <rPh sb="21" eb="23">
      <t>レイワ</t>
    </rPh>
    <rPh sb="23" eb="24">
      <t>ガン</t>
    </rPh>
    <phoneticPr fontId="6"/>
  </si>
  <si>
    <t>　２　主要品目別月末在庫量の上位７市町（令和元年10月分）</t>
    <phoneticPr fontId="6"/>
  </si>
  <si>
    <t>X</t>
    <phoneticPr fontId="3"/>
  </si>
  <si>
    <t>注：調査市町の範囲は平成31年1月1日現在のものであり、それ以降に合併が行われた市町については旧市町を調査範囲としている。</t>
    <rPh sb="10" eb="12">
      <t>ヘイセイ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</si>
</sst>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5">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0" xfId="1" applyFont="1" applyFill="1" applyAlignment="1">
      <alignment horizontal="distributed" vertical="center"/>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6"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cellXfs>
  <cellStyles count="2">
    <cellStyle name="標準" xfId="0" builtinId="0"/>
    <cellStyle name="標準 2" xfId="1" xr:uid="{B4CCE744-AC38-4658-B943-5F21D3B51F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2A7-54D5-45A5-9CBB-81D214C50750}">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I3" sqref="I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46" t="s">
        <v>123</v>
      </c>
      <c r="B3" s="46"/>
      <c r="C3" s="46"/>
      <c r="D3" s="46"/>
      <c r="E3" s="46"/>
      <c r="F3" s="46"/>
      <c r="G3" s="46"/>
      <c r="H3" s="46"/>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47" t="s">
        <v>2</v>
      </c>
      <c r="B5" s="47"/>
      <c r="C5" s="47"/>
      <c r="D5" s="47"/>
      <c r="E5" s="48"/>
      <c r="F5" s="52" t="s">
        <v>3</v>
      </c>
      <c r="G5" s="50"/>
      <c r="H5" s="51"/>
      <c r="I5" s="53" t="s">
        <v>4</v>
      </c>
      <c r="J5" s="53"/>
      <c r="K5" s="53"/>
      <c r="L5" s="41" t="s">
        <v>5</v>
      </c>
      <c r="M5" s="54"/>
      <c r="N5" s="54"/>
      <c r="O5" s="40" t="s">
        <v>6</v>
      </c>
      <c r="P5" s="41"/>
      <c r="Q5" s="42"/>
      <c r="R5" s="40" t="s">
        <v>7</v>
      </c>
      <c r="S5" s="41"/>
      <c r="T5" s="41"/>
      <c r="U5" s="43" t="s">
        <v>8</v>
      </c>
      <c r="V5" s="7"/>
    </row>
    <row r="6" spans="1:22" s="8" customFormat="1" ht="18" customHeight="1" x14ac:dyDescent="0.15">
      <c r="A6" s="49"/>
      <c r="B6" s="49"/>
      <c r="C6" s="49"/>
      <c r="D6" s="49"/>
      <c r="E6" s="48"/>
      <c r="F6" s="59" t="s">
        <v>9</v>
      </c>
      <c r="G6" s="59" t="s">
        <v>10</v>
      </c>
      <c r="H6" s="59" t="s">
        <v>11</v>
      </c>
      <c r="I6" s="55" t="s">
        <v>9</v>
      </c>
      <c r="J6" s="55" t="s">
        <v>10</v>
      </c>
      <c r="K6" s="55" t="s">
        <v>11</v>
      </c>
      <c r="L6" s="48" t="s">
        <v>12</v>
      </c>
      <c r="M6" s="51" t="s">
        <v>13</v>
      </c>
      <c r="N6" s="60" t="s">
        <v>14</v>
      </c>
      <c r="O6" s="55" t="s">
        <v>12</v>
      </c>
      <c r="P6" s="55" t="s">
        <v>13</v>
      </c>
      <c r="Q6" s="55" t="s">
        <v>14</v>
      </c>
      <c r="R6" s="57" t="s">
        <v>15</v>
      </c>
      <c r="S6" s="57" t="s">
        <v>16</v>
      </c>
      <c r="T6" s="57" t="s">
        <v>17</v>
      </c>
      <c r="U6" s="44"/>
      <c r="V6" s="7"/>
    </row>
    <row r="7" spans="1:22" s="8" customFormat="1" ht="18" customHeight="1" x14ac:dyDescent="0.15">
      <c r="A7" s="50"/>
      <c r="B7" s="50"/>
      <c r="C7" s="50"/>
      <c r="D7" s="50"/>
      <c r="E7" s="51"/>
      <c r="F7" s="60"/>
      <c r="G7" s="60"/>
      <c r="H7" s="60"/>
      <c r="I7" s="55"/>
      <c r="J7" s="55"/>
      <c r="K7" s="55"/>
      <c r="L7" s="61"/>
      <c r="M7" s="62"/>
      <c r="N7" s="56"/>
      <c r="O7" s="56"/>
      <c r="P7" s="56"/>
      <c r="Q7" s="56"/>
      <c r="R7" s="58"/>
      <c r="S7" s="58"/>
      <c r="T7" s="58"/>
      <c r="U7" s="45"/>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63" t="s">
        <v>19</v>
      </c>
      <c r="B9" s="63"/>
      <c r="C9" s="63"/>
      <c r="D9" s="63"/>
      <c r="E9" s="13">
        <v>1</v>
      </c>
      <c r="F9" s="14">
        <f>IF(ISERR(G9+H9),"-",G9+H9)</f>
        <v>790244.33099999989</v>
      </c>
      <c r="G9" s="15">
        <f>SUBTOTAL(9,G11:G64)</f>
        <v>388148.54399999999</v>
      </c>
      <c r="H9" s="15">
        <f>SUBTOTAL(9,H11:H64)</f>
        <v>402095.78699999989</v>
      </c>
      <c r="I9" s="14">
        <f>IF(ISERR(J9+K9),"-",J9+K9)</f>
        <v>265819.35100000002</v>
      </c>
      <c r="J9" s="15">
        <f>SUBTOTAL(9,J11:J64)</f>
        <v>132825.15700000001</v>
      </c>
      <c r="K9" s="15">
        <f>SUBTOTAL(9,K11:K64)</f>
        <v>132994.19399999999</v>
      </c>
      <c r="L9" s="14">
        <f>IF(ISERR(M9+N9),"-",M9+N9)</f>
        <v>266123.28700000001</v>
      </c>
      <c r="M9" s="15">
        <f>SUBTOTAL(9,M11:M64)</f>
        <v>135189.18800000002</v>
      </c>
      <c r="N9" s="15">
        <f>SUBTOTAL(9,N11:N64)</f>
        <v>130934.09900000002</v>
      </c>
      <c r="O9" s="14">
        <f>IF(ISERR(P9+Q9),"-",P9+Q9)</f>
        <v>789940.39499999979</v>
      </c>
      <c r="P9" s="14">
        <f>IF(ISERR(G9+J9-M9),"-",G9+J9-M9)</f>
        <v>385784.51299999998</v>
      </c>
      <c r="Q9" s="14">
        <f>IF(ISERR(H9+K9-N9),"-",H9+K9-N9)</f>
        <v>404155.88199999987</v>
      </c>
      <c r="R9" s="16">
        <v>88.70991566497058</v>
      </c>
      <c r="S9" s="16">
        <v>95.43538431525279</v>
      </c>
      <c r="T9" s="16">
        <v>98.49295591309675</v>
      </c>
      <c r="U9" s="16">
        <f>IF(ISERR(O9/F9*100),"-",O9/F9*100)</f>
        <v>99.96153898382093</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63" t="s">
        <v>20</v>
      </c>
      <c r="B11" s="63"/>
      <c r="C11" s="63"/>
      <c r="D11" s="63"/>
      <c r="E11" s="13">
        <v>2</v>
      </c>
      <c r="F11" s="14">
        <f>IF(ISERR(G11+H11),"-",G11+H11)</f>
        <v>538.44100000000003</v>
      </c>
      <c r="G11" s="15">
        <v>138</v>
      </c>
      <c r="H11" s="15">
        <v>400.44099999999997</v>
      </c>
      <c r="I11" s="14">
        <f>IF(ISERR(J11+K11),"-",J11+K11)</f>
        <v>8800.0659999999989</v>
      </c>
      <c r="J11" s="15">
        <v>4401</v>
      </c>
      <c r="K11" s="15">
        <v>4399.0659999999998</v>
      </c>
      <c r="L11" s="14">
        <f>IF(ISERR(M11+N11),"-",M11+N11)</f>
        <v>8824.0859999999993</v>
      </c>
      <c r="M11" s="14">
        <v>4387</v>
      </c>
      <c r="N11" s="14">
        <v>4437.0860000000002</v>
      </c>
      <c r="O11" s="14">
        <f>IF(ISERR(P11+Q11),"-",P11+Q11)</f>
        <v>514.42099999999937</v>
      </c>
      <c r="P11" s="14">
        <f>IF(ISERR(G11+J11-M11),"-",G11+J11-M11)</f>
        <v>152</v>
      </c>
      <c r="Q11" s="14">
        <f>IF(ISERR(H11+K11-N11),"-",H11+K11-N11)</f>
        <v>362.42099999999937</v>
      </c>
      <c r="R11" s="16">
        <v>99.58205273282789</v>
      </c>
      <c r="S11" s="16">
        <v>99.102493261455521</v>
      </c>
      <c r="T11" s="16">
        <v>112.811622807018</v>
      </c>
      <c r="U11" s="16">
        <f>IF(ISERR(O11/F11*100),"-",O11/F11*100)</f>
        <v>95.538972700815748</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63" t="s">
        <v>21</v>
      </c>
      <c r="B13" s="63"/>
      <c r="C13" s="63"/>
      <c r="D13" s="63"/>
      <c r="E13" s="13">
        <v>3</v>
      </c>
      <c r="F13" s="14">
        <f>IF(ISERR(G13+H13),"-",G13+H13)</f>
        <v>667935.75199999998</v>
      </c>
      <c r="G13" s="15">
        <f>SUBTOTAL(9,G14:G53)</f>
        <v>325287.37400000001</v>
      </c>
      <c r="H13" s="15">
        <f>SUBTOTAL(9,H14:H53)</f>
        <v>342648.37799999997</v>
      </c>
      <c r="I13" s="14">
        <f>IF(ISERR(J13+K13),"-",J13+K13)</f>
        <v>213308.08599999998</v>
      </c>
      <c r="J13" s="15">
        <f>SUBTOTAL(9,J14:J53)</f>
        <v>106725.14699999998</v>
      </c>
      <c r="K13" s="15">
        <f>SUBTOTAL(9,K14:K53)</f>
        <v>106582.939</v>
      </c>
      <c r="L13" s="14">
        <f>IF(ISERR(M13+N13),"-",M13+N13)</f>
        <v>213291.10700000002</v>
      </c>
      <c r="M13" s="15">
        <f>SUBTOTAL(9,M14:M53)</f>
        <v>107739.928</v>
      </c>
      <c r="N13" s="15">
        <f>SUBTOTAL(9,N14:N53)</f>
        <v>105551.179</v>
      </c>
      <c r="O13" s="14">
        <f>IF(ISERR(P13+Q13),"-",P13+Q13)</f>
        <v>667952.73099999991</v>
      </c>
      <c r="P13" s="14">
        <f t="shared" ref="P13:Q17" si="0">IF(ISERR(G13+J13-M13),"-",G13+J13-M13)</f>
        <v>324272.59299999999</v>
      </c>
      <c r="Q13" s="14">
        <f t="shared" si="0"/>
        <v>343680.13799999998</v>
      </c>
      <c r="R13" s="16">
        <v>87.288946560974509</v>
      </c>
      <c r="S13" s="16">
        <v>95.250923633083332</v>
      </c>
      <c r="T13" s="16">
        <v>98.166757590017824</v>
      </c>
      <c r="U13" s="16">
        <f>IF(ISERR(O13/F13*100),"-",O13/F13*100)</f>
        <v>100.00254201095674</v>
      </c>
      <c r="V13" s="16"/>
    </row>
    <row r="14" spans="1:22" s="8" customFormat="1" ht="12" customHeight="1" x14ac:dyDescent="0.15">
      <c r="A14" s="17"/>
      <c r="B14" s="17"/>
      <c r="C14" s="63" t="s">
        <v>22</v>
      </c>
      <c r="D14" s="63"/>
      <c r="E14" s="13">
        <v>4</v>
      </c>
      <c r="F14" s="14">
        <f>IF(ISERR(G14+H14),"-",G14+H14)</f>
        <v>41570.212999999996</v>
      </c>
      <c r="G14" s="15">
        <f>SUBTOTAL(9,G15:G21)</f>
        <v>38102.402999999998</v>
      </c>
      <c r="H14" s="15">
        <f>SUBTOTAL(9,H15:H21)</f>
        <v>3467.8100000000004</v>
      </c>
      <c r="I14" s="14">
        <f>IF(ISERR(J14+K14),"-",J14+K14)</f>
        <v>20298.541000000001</v>
      </c>
      <c r="J14" s="15">
        <f>SUBTOTAL(9,J15:J21)</f>
        <v>17491.511000000002</v>
      </c>
      <c r="K14" s="15">
        <f>SUBTOTAL(9,K15:K21)</f>
        <v>2807.0299999999997</v>
      </c>
      <c r="L14" s="14">
        <f>IF(ISERR(M14+N14),"-",M14+N14)</f>
        <v>18606.537</v>
      </c>
      <c r="M14" s="15">
        <f>SUBTOTAL(9,M15:M21)</f>
        <v>15896.647000000001</v>
      </c>
      <c r="N14" s="15">
        <f>SUBTOTAL(9,N15:N21)</f>
        <v>2709.89</v>
      </c>
      <c r="O14" s="14">
        <f>IF(ISERR(P14+Q14),"-",P14+Q14)</f>
        <v>43262.217000000004</v>
      </c>
      <c r="P14" s="14">
        <f t="shared" si="0"/>
        <v>39697.267000000007</v>
      </c>
      <c r="Q14" s="14">
        <f t="shared" si="0"/>
        <v>3564.9500000000003</v>
      </c>
      <c r="R14" s="16">
        <v>96.320304640789601</v>
      </c>
      <c r="S14" s="16">
        <v>95.252057950240598</v>
      </c>
      <c r="T14" s="16">
        <v>106.59656769742516</v>
      </c>
      <c r="U14" s="16">
        <f>IF(ISERR(O14/F14*100),"-",O14/F14*100)</f>
        <v>104.07023173059038</v>
      </c>
      <c r="V14" s="16"/>
    </row>
    <row r="15" spans="1:22" s="8" customFormat="1" ht="12" customHeight="1" x14ac:dyDescent="0.15">
      <c r="A15" s="17"/>
      <c r="B15" s="17"/>
      <c r="C15" s="17"/>
      <c r="D15" s="17" t="s">
        <v>23</v>
      </c>
      <c r="E15" s="13">
        <v>5</v>
      </c>
      <c r="F15" s="14">
        <f>IF(ISERR(G15+H15),"-",G15+H15)</f>
        <v>3666.828</v>
      </c>
      <c r="G15" s="15">
        <v>3628.828</v>
      </c>
      <c r="H15" s="15">
        <v>38</v>
      </c>
      <c r="I15" s="14">
        <f>IF(ISERR(J15+K15),"-",J15+K15)</f>
        <v>2977.5080000000003</v>
      </c>
      <c r="J15" s="15">
        <v>2905.3580000000002</v>
      </c>
      <c r="K15" s="15">
        <v>72.150000000000006</v>
      </c>
      <c r="L15" s="14">
        <f>IF(ISERR(M15+N15),"-",M15+N15)</f>
        <v>1357.4359999999999</v>
      </c>
      <c r="M15" s="14">
        <v>1285.326</v>
      </c>
      <c r="N15" s="14">
        <v>72.11</v>
      </c>
      <c r="O15" s="14">
        <f>IF(ISERR(P15+Q15),"-",P15+Q15)</f>
        <v>5286.9</v>
      </c>
      <c r="P15" s="14">
        <f t="shared" si="0"/>
        <v>5248.86</v>
      </c>
      <c r="Q15" s="14">
        <f t="shared" si="0"/>
        <v>38.040000000000006</v>
      </c>
      <c r="R15" s="16">
        <v>142.87466410748559</v>
      </c>
      <c r="S15" s="16">
        <v>63.461243571762509</v>
      </c>
      <c r="T15" s="16">
        <v>83.114290205942467</v>
      </c>
      <c r="U15" s="16">
        <f>IF(ISERR(O15/F15*100),"-",O15/F15*100)</f>
        <v>144.18183781731784</v>
      </c>
      <c r="V15" s="16"/>
    </row>
    <row r="16" spans="1:22" s="8" customFormat="1" ht="12" customHeight="1" x14ac:dyDescent="0.15">
      <c r="A16" s="17"/>
      <c r="B16" s="17"/>
      <c r="C16" s="17"/>
      <c r="D16" s="17" t="s">
        <v>24</v>
      </c>
      <c r="E16" s="13">
        <v>6</v>
      </c>
      <c r="F16" s="14">
        <f>IF(ISERR(G16+H16),"-",G16+H16)</f>
        <v>9023.8330000000005</v>
      </c>
      <c r="G16" s="15">
        <v>8722.9330000000009</v>
      </c>
      <c r="H16" s="15">
        <v>300.89999999999998</v>
      </c>
      <c r="I16" s="14">
        <f>IF(ISERR(J16+K16),"-",J16+K16)</f>
        <v>5292.0940000000001</v>
      </c>
      <c r="J16" s="15">
        <v>5073.134</v>
      </c>
      <c r="K16" s="15">
        <v>218.96</v>
      </c>
      <c r="L16" s="14">
        <f>IF(ISERR(M16+N16),"-",M16+N16)</f>
        <v>4914.8959999999997</v>
      </c>
      <c r="M16" s="14">
        <v>4700.116</v>
      </c>
      <c r="N16" s="14">
        <v>214.78</v>
      </c>
      <c r="O16" s="14">
        <f>IF(ISERR(P16+Q16),"-",P16+Q16)</f>
        <v>9401.0310000000009</v>
      </c>
      <c r="P16" s="14">
        <f t="shared" si="0"/>
        <v>9095.9510000000009</v>
      </c>
      <c r="Q16" s="14">
        <f t="shared" si="0"/>
        <v>305.08000000000004</v>
      </c>
      <c r="R16" s="16">
        <v>91.35325392715346</v>
      </c>
      <c r="S16" s="16">
        <v>97.440444091990486</v>
      </c>
      <c r="T16" s="16">
        <v>105.20401745747536</v>
      </c>
      <c r="U16" s="16">
        <f>IF(ISERR(O16/F16*100),"-",O16/F16*100)</f>
        <v>104.18001973219143</v>
      </c>
      <c r="V16" s="16"/>
    </row>
    <row r="17" spans="1:22" s="8" customFormat="1" ht="12" customHeight="1" x14ac:dyDescent="0.15">
      <c r="A17" s="17"/>
      <c r="B17" s="17"/>
      <c r="C17" s="17"/>
      <c r="D17" s="17" t="s">
        <v>25</v>
      </c>
      <c r="E17" s="13">
        <v>7</v>
      </c>
      <c r="F17" s="14">
        <f>IF(ISERR(G17+H17),"-",G17+H17)</f>
        <v>16986.178</v>
      </c>
      <c r="G17" s="15">
        <v>16728.378000000001</v>
      </c>
      <c r="H17" s="15">
        <v>257.8</v>
      </c>
      <c r="I17" s="14">
        <f>IF(ISERR(J17+K17),"-",J17+K17)</f>
        <v>8432.2440000000006</v>
      </c>
      <c r="J17" s="15">
        <v>8110.3739999999998</v>
      </c>
      <c r="K17" s="15">
        <v>321.87</v>
      </c>
      <c r="L17" s="14">
        <f>IF(ISERR(M17+N17),"-",M17+N17)</f>
        <v>7992.9490000000005</v>
      </c>
      <c r="M17" s="14">
        <v>7666.1490000000003</v>
      </c>
      <c r="N17" s="14">
        <v>326.8</v>
      </c>
      <c r="O17" s="14">
        <f>IF(ISERR(P17+Q17),"-",P17+Q17)</f>
        <v>17425.472999999998</v>
      </c>
      <c r="P17" s="14">
        <f t="shared" si="0"/>
        <v>17172.602999999999</v>
      </c>
      <c r="Q17" s="14">
        <f t="shared" si="0"/>
        <v>252.87000000000006</v>
      </c>
      <c r="R17" s="16">
        <v>92.580632411067199</v>
      </c>
      <c r="S17" s="16">
        <v>102.72393008610717</v>
      </c>
      <c r="T17" s="16">
        <v>126.66622810205712</v>
      </c>
      <c r="U17" s="16">
        <f>IF(ISERR(O17/F17*100),"-",O17/F17*100)</f>
        <v>102.586190960674</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3311.3339999999998</v>
      </c>
      <c r="G19" s="15">
        <v>3183.3339999999998</v>
      </c>
      <c r="H19" s="15">
        <v>128</v>
      </c>
      <c r="I19" s="14">
        <f>IF(ISERR(J19+K19),"-",J19+K19)</f>
        <v>535.63300000000004</v>
      </c>
      <c r="J19" s="15">
        <v>403.68299999999999</v>
      </c>
      <c r="K19" s="15">
        <v>131.94999999999999</v>
      </c>
      <c r="L19" s="14">
        <f>IF(ISERR(M19+N19),"-",M19+N19)</f>
        <v>935.27800000000002</v>
      </c>
      <c r="M19" s="14">
        <v>821.178</v>
      </c>
      <c r="N19" s="14">
        <v>114.1</v>
      </c>
      <c r="O19" s="14">
        <f>IF(ISERR(P19+Q19),"-",P19+Q19)</f>
        <v>2911.6889999999999</v>
      </c>
      <c r="P19" s="14">
        <f t="shared" ref="P19:Q23" si="1">IF(ISERR(G19+J19-M19),"-",G19+J19-M19)</f>
        <v>2765.8389999999999</v>
      </c>
      <c r="Q19" s="14">
        <f t="shared" si="1"/>
        <v>145.85</v>
      </c>
      <c r="R19" s="16">
        <v>123.13402298850575</v>
      </c>
      <c r="S19" s="16">
        <v>108.87986030267754</v>
      </c>
      <c r="T19" s="16">
        <v>132.53022303140645</v>
      </c>
      <c r="U19" s="16">
        <f>IF(ISERR(O19/F19*100),"-",O19/F19*100)</f>
        <v>87.930996993960747</v>
      </c>
      <c r="V19" s="16"/>
    </row>
    <row r="20" spans="1:22" s="8" customFormat="1" ht="12" customHeight="1" x14ac:dyDescent="0.15">
      <c r="A20" s="17"/>
      <c r="B20" s="17"/>
      <c r="C20" s="17"/>
      <c r="D20" s="17" t="s">
        <v>27</v>
      </c>
      <c r="E20" s="13">
        <v>9</v>
      </c>
      <c r="F20" s="14">
        <f>IF(ISERR(G20+H20),"-",G20+H20)</f>
        <v>4016.29</v>
      </c>
      <c r="G20" s="15">
        <v>3985.29</v>
      </c>
      <c r="H20" s="15">
        <v>31</v>
      </c>
      <c r="I20" s="14">
        <f>IF(ISERR(J20+K20),"-",J20+K20)</f>
        <v>702.22199999999998</v>
      </c>
      <c r="J20" s="15">
        <v>692.22199999999998</v>
      </c>
      <c r="K20" s="15">
        <v>10</v>
      </c>
      <c r="L20" s="14">
        <f>IF(ISERR(M20+N20),"-",M20+N20)</f>
        <v>992.13800000000003</v>
      </c>
      <c r="M20" s="14">
        <v>976.13800000000003</v>
      </c>
      <c r="N20" s="14">
        <v>16</v>
      </c>
      <c r="O20" s="14">
        <f>IF(ISERR(P20+Q20),"-",P20+Q20)</f>
        <v>3726.3739999999998</v>
      </c>
      <c r="P20" s="14">
        <f t="shared" si="1"/>
        <v>3701.3739999999998</v>
      </c>
      <c r="Q20" s="14">
        <f t="shared" si="1"/>
        <v>25</v>
      </c>
      <c r="R20" s="16">
        <v>76.661790393013092</v>
      </c>
      <c r="S20" s="16">
        <v>81.927167630057809</v>
      </c>
      <c r="T20" s="16">
        <v>94.55402182187261</v>
      </c>
      <c r="U20" s="16">
        <f>IF(ISERR(O20/F20*100),"-",O20/F20*100)</f>
        <v>92.781497352033838</v>
      </c>
      <c r="V20" s="16"/>
    </row>
    <row r="21" spans="1:22" s="8" customFormat="1" ht="12" customHeight="1" x14ac:dyDescent="0.15">
      <c r="A21" s="17"/>
      <c r="B21" s="17"/>
      <c r="C21" s="17"/>
      <c r="D21" s="17" t="s">
        <v>28</v>
      </c>
      <c r="E21" s="13">
        <v>10</v>
      </c>
      <c r="F21" s="14">
        <f>IF(ISERR(G21+H21),"-",G21+H21)</f>
        <v>4565.75</v>
      </c>
      <c r="G21" s="15">
        <v>1853.64</v>
      </c>
      <c r="H21" s="15">
        <v>2712.11</v>
      </c>
      <c r="I21" s="14">
        <f>IF(ISERR(J21+K21),"-",J21+K21)</f>
        <v>2358.84</v>
      </c>
      <c r="J21" s="15">
        <v>306.74</v>
      </c>
      <c r="K21" s="15">
        <v>2052.1</v>
      </c>
      <c r="L21" s="14">
        <f>IF(ISERR(M21+N21),"-",M21+N21)</f>
        <v>2413.84</v>
      </c>
      <c r="M21" s="14">
        <v>447.74</v>
      </c>
      <c r="N21" s="14">
        <v>1966.1</v>
      </c>
      <c r="O21" s="14">
        <f>IF(ISERR(P21+Q21),"-",P21+Q21)</f>
        <v>4510.75</v>
      </c>
      <c r="P21" s="14">
        <f t="shared" si="1"/>
        <v>1712.64</v>
      </c>
      <c r="Q21" s="14">
        <f t="shared" si="1"/>
        <v>2798.11</v>
      </c>
      <c r="R21" s="16">
        <v>86.151935719503285</v>
      </c>
      <c r="S21" s="16">
        <v>96.553600000000003</v>
      </c>
      <c r="T21" s="16">
        <v>83.640830706471348</v>
      </c>
      <c r="U21" s="16">
        <f>IF(ISERR(O21/F21*100),"-",O21/F21*100)</f>
        <v>98.795378634397409</v>
      </c>
      <c r="V21" s="16"/>
    </row>
    <row r="22" spans="1:22" s="8" customFormat="1" ht="12" customHeight="1" x14ac:dyDescent="0.15">
      <c r="A22" s="17"/>
      <c r="B22" s="17"/>
      <c r="C22" s="63" t="s">
        <v>29</v>
      </c>
      <c r="D22" s="63"/>
      <c r="E22" s="13">
        <v>11</v>
      </c>
      <c r="F22" s="14">
        <f>IF(ISERR(G22+H22),"-",G22+H22)</f>
        <v>1993.8340000000001</v>
      </c>
      <c r="G22" s="15">
        <v>1819.3340000000001</v>
      </c>
      <c r="H22" s="15">
        <v>174.5</v>
      </c>
      <c r="I22" s="14">
        <f>IF(ISERR(J22+K22),"-",J22+K22)</f>
        <v>1263.597</v>
      </c>
      <c r="J22" s="15">
        <v>1192.597</v>
      </c>
      <c r="K22" s="15">
        <v>71</v>
      </c>
      <c r="L22" s="14">
        <f>IF(ISERR(M22+N22),"-",M22+N22)</f>
        <v>1181.327</v>
      </c>
      <c r="M22" s="14">
        <v>1070.327</v>
      </c>
      <c r="N22" s="14">
        <v>111</v>
      </c>
      <c r="O22" s="14">
        <f>IF(ISERR(P22+Q22),"-",P22+Q22)</f>
        <v>2076.1040000000003</v>
      </c>
      <c r="P22" s="14">
        <f t="shared" si="1"/>
        <v>1941.604</v>
      </c>
      <c r="Q22" s="14">
        <f t="shared" si="1"/>
        <v>134.5</v>
      </c>
      <c r="R22" s="16">
        <v>105.03715710723192</v>
      </c>
      <c r="S22" s="16">
        <v>112.40028544243577</v>
      </c>
      <c r="T22" s="16">
        <v>110.43106382978725</v>
      </c>
      <c r="U22" s="16">
        <f>IF(ISERR(O22/F22*100),"-",O22/F22*100)</f>
        <v>104.12622113977392</v>
      </c>
      <c r="V22" s="16"/>
    </row>
    <row r="23" spans="1:22" s="8" customFormat="1" ht="12" customHeight="1" x14ac:dyDescent="0.15">
      <c r="A23" s="17"/>
      <c r="B23" s="17"/>
      <c r="C23" s="63" t="s">
        <v>30</v>
      </c>
      <c r="D23" s="63"/>
      <c r="E23" s="13">
        <v>12</v>
      </c>
      <c r="F23" s="14">
        <f>IF(ISERR(G23+H23),"-",G23+H23)</f>
        <v>26411.502</v>
      </c>
      <c r="G23" s="15">
        <v>26150.302</v>
      </c>
      <c r="H23" s="15">
        <v>261.2</v>
      </c>
      <c r="I23" s="14">
        <f>IF(ISERR(J23+K23),"-",J23+K23)</f>
        <v>14688.982</v>
      </c>
      <c r="J23" s="15">
        <v>14411.902</v>
      </c>
      <c r="K23" s="15">
        <v>277.08</v>
      </c>
      <c r="L23" s="14">
        <f>IF(ISERR(M23+N23),"-",M23+N23)</f>
        <v>13889.637999999999</v>
      </c>
      <c r="M23" s="14">
        <v>13590.977999999999</v>
      </c>
      <c r="N23" s="14">
        <v>298.66000000000003</v>
      </c>
      <c r="O23" s="14">
        <f>IF(ISERR(P23+Q23),"-",P23+Q23)</f>
        <v>27210.845999999998</v>
      </c>
      <c r="P23" s="14">
        <f t="shared" si="1"/>
        <v>26971.225999999999</v>
      </c>
      <c r="Q23" s="14">
        <f t="shared" si="1"/>
        <v>239.61999999999995</v>
      </c>
      <c r="R23" s="16">
        <v>107.30500401782453</v>
      </c>
      <c r="S23" s="16">
        <v>91.277111125714669</v>
      </c>
      <c r="T23" s="16">
        <v>111.63423999999999</v>
      </c>
      <c r="U23" s="16">
        <f>IF(ISERR(O23/F23*100),"-",O23/F23*100)</f>
        <v>103.02649959097366</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63" t="s">
        <v>31</v>
      </c>
      <c r="D25" s="63"/>
      <c r="E25" s="13">
        <v>13</v>
      </c>
      <c r="F25" s="14">
        <f>IF(ISERR(G25+H25),"-",G25+H25)</f>
        <v>70440.638999999996</v>
      </c>
      <c r="G25" s="15">
        <v>21837.09</v>
      </c>
      <c r="H25" s="15">
        <v>48603.548999999999</v>
      </c>
      <c r="I25" s="14">
        <f>IF(ISERR(J25+K25),"-",J25+K25)</f>
        <v>23186.089</v>
      </c>
      <c r="J25" s="15">
        <v>8426.7900000000009</v>
      </c>
      <c r="K25" s="15">
        <v>14759.299000000001</v>
      </c>
      <c r="L25" s="14">
        <f>IF(ISERR(M25+N25),"-",M25+N25)</f>
        <v>19284.133000000002</v>
      </c>
      <c r="M25" s="14">
        <v>5788.07</v>
      </c>
      <c r="N25" s="14">
        <v>13496.063</v>
      </c>
      <c r="O25" s="14">
        <f>IF(ISERR(P25+Q25),"-",P25+Q25)</f>
        <v>74342.595000000001</v>
      </c>
      <c r="P25" s="14">
        <f t="shared" ref="P25:Q29" si="2">IF(ISERR(G25+J25-M25),"-",G25+J25-M25)</f>
        <v>24475.81</v>
      </c>
      <c r="Q25" s="14">
        <f t="shared" si="2"/>
        <v>49866.784999999996</v>
      </c>
      <c r="R25" s="16">
        <v>86.512029401887986</v>
      </c>
      <c r="S25" s="16">
        <v>101.85460835578093</v>
      </c>
      <c r="T25" s="16">
        <v>122.85392395022558</v>
      </c>
      <c r="U25" s="16">
        <f>IF(ISERR(O25/F25*100),"-",O25/F25*100)</f>
        <v>105.53935349734691</v>
      </c>
      <c r="V25" s="16"/>
    </row>
    <row r="26" spans="1:22" s="8" customFormat="1" ht="12" customHeight="1" x14ac:dyDescent="0.15">
      <c r="A26" s="17"/>
      <c r="B26" s="17"/>
      <c r="C26" s="63" t="s">
        <v>32</v>
      </c>
      <c r="D26" s="63"/>
      <c r="E26" s="13">
        <v>14</v>
      </c>
      <c r="F26" s="14">
        <f>IF(ISERR(G26+H26),"-",G26+H26)</f>
        <v>14347.805</v>
      </c>
      <c r="G26" s="15">
        <v>493.27499999999998</v>
      </c>
      <c r="H26" s="15">
        <v>13854.53</v>
      </c>
      <c r="I26" s="14">
        <f>IF(ISERR(J26+K26),"-",J26+K26)</f>
        <v>4456.4400000000005</v>
      </c>
      <c r="J26" s="15">
        <v>113.39</v>
      </c>
      <c r="K26" s="15">
        <v>4343.05</v>
      </c>
      <c r="L26" s="14">
        <f>IF(ISERR(M26+N26),"-",M26+N26)</f>
        <v>4544.0599999999995</v>
      </c>
      <c r="M26" s="14">
        <v>110.74</v>
      </c>
      <c r="N26" s="14">
        <v>4433.32</v>
      </c>
      <c r="O26" s="14">
        <f>IF(ISERR(P26+Q26),"-",P26+Q26)</f>
        <v>14260.185000000001</v>
      </c>
      <c r="P26" s="14">
        <f t="shared" si="2"/>
        <v>495.92499999999995</v>
      </c>
      <c r="Q26" s="14">
        <f t="shared" si="2"/>
        <v>13764.260000000002</v>
      </c>
      <c r="R26" s="16">
        <v>89.450822962665583</v>
      </c>
      <c r="S26" s="16">
        <v>104.53324131585002</v>
      </c>
      <c r="T26" s="16">
        <v>95.302980685691352</v>
      </c>
      <c r="U26" s="16">
        <f>IF(ISERR(O26/F26*100),"-",O26/F26*100)</f>
        <v>99.389314253992168</v>
      </c>
      <c r="V26" s="16"/>
    </row>
    <row r="27" spans="1:22" s="8" customFormat="1" ht="12" customHeight="1" x14ac:dyDescent="0.15">
      <c r="A27" s="17"/>
      <c r="B27" s="17"/>
      <c r="C27" s="63" t="s">
        <v>33</v>
      </c>
      <c r="D27" s="63"/>
      <c r="E27" s="13">
        <v>15</v>
      </c>
      <c r="F27" s="14">
        <f>IF(ISERR(G27+H27),"-",G27+H27)</f>
        <v>11316.99</v>
      </c>
      <c r="G27" s="15">
        <v>9359.91</v>
      </c>
      <c r="H27" s="15">
        <v>1957.08</v>
      </c>
      <c r="I27" s="14">
        <f>IF(ISERR(J27+K27),"-",J27+K27)</f>
        <v>276.95</v>
      </c>
      <c r="J27" s="15">
        <v>84.35</v>
      </c>
      <c r="K27" s="15">
        <v>192.6</v>
      </c>
      <c r="L27" s="14">
        <f>IF(ISERR(M27+N27),"-",M27+N27)</f>
        <v>944.01</v>
      </c>
      <c r="M27" s="14">
        <v>622.80999999999995</v>
      </c>
      <c r="N27" s="14">
        <v>321.2</v>
      </c>
      <c r="O27" s="14">
        <f>IF(ISERR(P27+Q27),"-",P27+Q27)</f>
        <v>10649.93</v>
      </c>
      <c r="P27" s="14">
        <f t="shared" si="2"/>
        <v>8821.4500000000007</v>
      </c>
      <c r="Q27" s="14">
        <f t="shared" si="2"/>
        <v>1828.4799999999998</v>
      </c>
      <c r="R27" s="16">
        <v>51.382189239332099</v>
      </c>
      <c r="S27" s="16">
        <v>127.39676113360323</v>
      </c>
      <c r="T27" s="16">
        <v>108.55091224136174</v>
      </c>
      <c r="U27" s="16">
        <f>IF(ISERR(O27/F27*100),"-",O27/F27*100)</f>
        <v>94.105676509389866</v>
      </c>
      <c r="V27" s="16"/>
    </row>
    <row r="28" spans="1:22" s="8" customFormat="1" ht="12" customHeight="1" x14ac:dyDescent="0.15">
      <c r="A28" s="17"/>
      <c r="B28" s="17"/>
      <c r="C28" s="63" t="s">
        <v>34</v>
      </c>
      <c r="D28" s="63"/>
      <c r="E28" s="13">
        <v>16</v>
      </c>
      <c r="F28" s="14">
        <f>IF(ISERR(G28+H28),"-",G28+H28)</f>
        <v>22197.597000000002</v>
      </c>
      <c r="G28" s="15">
        <f>SUBTOTAL(9,G29:G31)</f>
        <v>21088.823</v>
      </c>
      <c r="H28" s="15">
        <f>SUBTOTAL(9,H29:H31)</f>
        <v>1108.7739999999999</v>
      </c>
      <c r="I28" s="14">
        <f>IF(ISERR(J28+K28),"-",J28+K28)</f>
        <v>14641.659999999998</v>
      </c>
      <c r="J28" s="15">
        <f>SUBTOTAL(9,J29:J31)</f>
        <v>14319.259999999998</v>
      </c>
      <c r="K28" s="15">
        <f>SUBTOTAL(9,K29:K31)</f>
        <v>322.39999999999998</v>
      </c>
      <c r="L28" s="14">
        <f>IF(ISERR(M28+N28),"-",M28+N28)</f>
        <v>14775.910999999998</v>
      </c>
      <c r="M28" s="15">
        <f>SUBTOTAL(9,M29:M31)</f>
        <v>14166.369999999999</v>
      </c>
      <c r="N28" s="15">
        <f>SUBTOTAL(9,N29:N31)</f>
        <v>609.54099999999994</v>
      </c>
      <c r="O28" s="14">
        <f>IF(ISERR(P28+Q28),"-",P28+Q28)</f>
        <v>22063.346000000001</v>
      </c>
      <c r="P28" s="14">
        <f t="shared" si="2"/>
        <v>21241.713</v>
      </c>
      <c r="Q28" s="14">
        <f t="shared" si="2"/>
        <v>821.63300000000004</v>
      </c>
      <c r="R28" s="16">
        <v>104.10736632536974</v>
      </c>
      <c r="S28" s="16">
        <v>113.4758010014438</v>
      </c>
      <c r="T28" s="16">
        <v>68.475475469262079</v>
      </c>
      <c r="U28" s="16">
        <f>IF(ISERR(O28/F28*100),"-",O28/F28*100)</f>
        <v>99.395200300284756</v>
      </c>
      <c r="V28" s="16"/>
    </row>
    <row r="29" spans="1:22" s="8" customFormat="1" ht="12" customHeight="1" x14ac:dyDescent="0.15">
      <c r="A29" s="17"/>
      <c r="B29" s="17"/>
      <c r="C29" s="17"/>
      <c r="D29" s="17" t="s">
        <v>35</v>
      </c>
      <c r="E29" s="13">
        <v>17</v>
      </c>
      <c r="F29" s="14">
        <f>IF(ISERR(G29+H29),"-",G29+H29)</f>
        <v>14541.880000000001</v>
      </c>
      <c r="G29" s="15">
        <v>14033.1</v>
      </c>
      <c r="H29" s="15">
        <v>508.78</v>
      </c>
      <c r="I29" s="14">
        <f>IF(ISERR(J29+K29),"-",J29+K29)</f>
        <v>10688.32</v>
      </c>
      <c r="J29" s="15">
        <v>10535.3</v>
      </c>
      <c r="K29" s="15">
        <v>153.02000000000001</v>
      </c>
      <c r="L29" s="14">
        <f>IF(ISERR(M29+N29),"-",M29+N29)</f>
        <v>10193.5</v>
      </c>
      <c r="M29" s="14">
        <v>9813</v>
      </c>
      <c r="N29" s="14">
        <v>380.5</v>
      </c>
      <c r="O29" s="14">
        <f>IF(ISERR(P29+Q29),"-",P29+Q29)</f>
        <v>15036.7</v>
      </c>
      <c r="P29" s="14">
        <f t="shared" si="2"/>
        <v>14755.400000000001</v>
      </c>
      <c r="Q29" s="14">
        <f t="shared" si="2"/>
        <v>281.29999999999995</v>
      </c>
      <c r="R29" s="16">
        <v>100.40695162047909</v>
      </c>
      <c r="S29" s="16">
        <v>98.047419804741978</v>
      </c>
      <c r="T29" s="16">
        <v>58.457381669744379</v>
      </c>
      <c r="U29" s="16">
        <f>IF(ISERR(O29/F29*100),"-",O29/F29*100)</f>
        <v>103.40272371935404</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7655.7169999999996</v>
      </c>
      <c r="G31" s="15">
        <v>7055.723</v>
      </c>
      <c r="H31" s="15">
        <v>599.99400000000003</v>
      </c>
      <c r="I31" s="14">
        <f>IF(ISERR(J31+K31),"-",J31+K31)</f>
        <v>3953.34</v>
      </c>
      <c r="J31" s="15">
        <v>3783.96</v>
      </c>
      <c r="K31" s="15">
        <v>169.38</v>
      </c>
      <c r="L31" s="14">
        <f>IF(ISERR(M31+N31),"-",M31+N31)</f>
        <v>4582.4110000000001</v>
      </c>
      <c r="M31" s="14">
        <v>4353.37</v>
      </c>
      <c r="N31" s="14">
        <v>229.041</v>
      </c>
      <c r="O31" s="14">
        <f>IF(ISERR(P31+Q31),"-",P31+Q31)</f>
        <v>7026.6460000000006</v>
      </c>
      <c r="P31" s="14">
        <f t="shared" ref="P31:Q35" si="3">IF(ISERR(G31+J31-M31),"-",G31+J31-M31)</f>
        <v>6486.313000000001</v>
      </c>
      <c r="Q31" s="14">
        <f t="shared" si="3"/>
        <v>540.33300000000008</v>
      </c>
      <c r="R31" s="16">
        <v>115.62854635858439</v>
      </c>
      <c r="S31" s="16">
        <v>174.5879910084962</v>
      </c>
      <c r="T31" s="16">
        <v>108.13052644537804</v>
      </c>
      <c r="U31" s="16">
        <f>IF(ISERR(O31/F31*100),"-",O31/F31*100)</f>
        <v>91.782990410956941</v>
      </c>
      <c r="V31" s="16"/>
    </row>
    <row r="32" spans="1:22" s="8" customFormat="1" ht="12" customHeight="1" x14ac:dyDescent="0.15">
      <c r="A32" s="17"/>
      <c r="B32" s="17"/>
      <c r="C32" s="63" t="s">
        <v>37</v>
      </c>
      <c r="D32" s="63"/>
      <c r="E32" s="13">
        <v>19</v>
      </c>
      <c r="F32" s="14">
        <f>IF(ISERR(G32+H32),"-",G32+H32)</f>
        <v>20555.117000000002</v>
      </c>
      <c r="G32" s="15">
        <v>17324.486000000001</v>
      </c>
      <c r="H32" s="15">
        <v>3230.6309999999999</v>
      </c>
      <c r="I32" s="14">
        <f>IF(ISERR(J32+K32),"-",J32+K32)</f>
        <v>3515.5639999999999</v>
      </c>
      <c r="J32" s="15">
        <v>2849.39</v>
      </c>
      <c r="K32" s="15">
        <v>666.17399999999998</v>
      </c>
      <c r="L32" s="14">
        <f>IF(ISERR(M32+N32),"-",M32+N32)</f>
        <v>3783.7869999999998</v>
      </c>
      <c r="M32" s="14">
        <v>3112.31</v>
      </c>
      <c r="N32" s="14">
        <v>671.47699999999998</v>
      </c>
      <c r="O32" s="14">
        <f>IF(ISERR(P32+Q32),"-",P32+Q32)</f>
        <v>20286.894</v>
      </c>
      <c r="P32" s="14">
        <f t="shared" si="3"/>
        <v>17061.565999999999</v>
      </c>
      <c r="Q32" s="14">
        <f t="shared" si="3"/>
        <v>3225.328</v>
      </c>
      <c r="R32" s="16">
        <v>75.328133704735365</v>
      </c>
      <c r="S32" s="16">
        <v>79.571563761776574</v>
      </c>
      <c r="T32" s="16">
        <v>100.96096308314006</v>
      </c>
      <c r="U32" s="16">
        <f>IF(ISERR(O32/F32*100),"-",O32/F32*100)</f>
        <v>98.695103511208416</v>
      </c>
      <c r="V32" s="16"/>
    </row>
    <row r="33" spans="1:22" s="8" customFormat="1" ht="12" customHeight="1" x14ac:dyDescent="0.15">
      <c r="A33" s="17"/>
      <c r="B33" s="17"/>
      <c r="C33" s="63" t="s">
        <v>38</v>
      </c>
      <c r="D33" s="63"/>
      <c r="E33" s="13">
        <v>20</v>
      </c>
      <c r="F33" s="14">
        <f>IF(ISERR(G33+H33),"-",G33+H33)</f>
        <v>69928.933000000005</v>
      </c>
      <c r="G33" s="15">
        <v>57685.457999999999</v>
      </c>
      <c r="H33" s="15">
        <v>12243.475</v>
      </c>
      <c r="I33" s="14">
        <f>IF(ISERR(J33+K33),"-",J33+K33)</f>
        <v>12357.885</v>
      </c>
      <c r="J33" s="15">
        <v>8837.33</v>
      </c>
      <c r="K33" s="15">
        <v>3520.5549999999998</v>
      </c>
      <c r="L33" s="14">
        <f>IF(ISERR(M33+N33),"-",M33+N33)</f>
        <v>19759.036</v>
      </c>
      <c r="M33" s="14">
        <v>15266.25</v>
      </c>
      <c r="N33" s="14">
        <v>4492.7860000000001</v>
      </c>
      <c r="O33" s="14">
        <f>IF(ISERR(P33+Q33),"-",P33+Q33)</f>
        <v>62527.781999999999</v>
      </c>
      <c r="P33" s="14">
        <f t="shared" si="3"/>
        <v>51256.538</v>
      </c>
      <c r="Q33" s="14">
        <f t="shared" si="3"/>
        <v>11271.244000000001</v>
      </c>
      <c r="R33" s="16">
        <v>80.865626226933642</v>
      </c>
      <c r="S33" s="16">
        <v>77.517422655336645</v>
      </c>
      <c r="T33" s="16">
        <v>111.04955049355134</v>
      </c>
      <c r="U33" s="16">
        <f>IF(ISERR(O33/F33*100),"-",O33/F33*100)</f>
        <v>89.416181997228534</v>
      </c>
      <c r="V33" s="16"/>
    </row>
    <row r="34" spans="1:22" s="8" customFormat="1" ht="12" customHeight="1" x14ac:dyDescent="0.15">
      <c r="A34" s="17"/>
      <c r="B34" s="17"/>
      <c r="C34" s="63" t="s">
        <v>39</v>
      </c>
      <c r="D34" s="63"/>
      <c r="E34" s="13">
        <v>21</v>
      </c>
      <c r="F34" s="14">
        <f>IF(ISERR(G34+H34),"-",G34+H34)</f>
        <v>12415.541000000001</v>
      </c>
      <c r="G34" s="15">
        <v>9842.6810000000005</v>
      </c>
      <c r="H34" s="15">
        <v>2572.86</v>
      </c>
      <c r="I34" s="14">
        <f>IF(ISERR(J34+K34),"-",J34+K34)</f>
        <v>5207.32</v>
      </c>
      <c r="J34" s="15">
        <v>4505.29</v>
      </c>
      <c r="K34" s="15">
        <v>702.03</v>
      </c>
      <c r="L34" s="14">
        <f>IF(ISERR(M34+N34),"-",M34+N34)</f>
        <v>4482.88</v>
      </c>
      <c r="M34" s="14">
        <v>3643.3</v>
      </c>
      <c r="N34" s="14">
        <v>839.58</v>
      </c>
      <c r="O34" s="14">
        <f>IF(ISERR(P34+Q34),"-",P34+Q34)</f>
        <v>13139.981000000003</v>
      </c>
      <c r="P34" s="14">
        <f t="shared" si="3"/>
        <v>10704.671000000002</v>
      </c>
      <c r="Q34" s="14">
        <f t="shared" si="3"/>
        <v>2435.3100000000004</v>
      </c>
      <c r="R34" s="16">
        <v>27.493769799366419</v>
      </c>
      <c r="S34" s="16">
        <v>53.361266515890968</v>
      </c>
      <c r="T34" s="16">
        <v>58.470079651136906</v>
      </c>
      <c r="U34" s="16">
        <f>IF(ISERR(O34/F34*100),"-",O34/F34*100)</f>
        <v>105.83494509018981</v>
      </c>
      <c r="V34" s="16"/>
    </row>
    <row r="35" spans="1:22" s="8" customFormat="1" ht="12" customHeight="1" x14ac:dyDescent="0.15">
      <c r="A35" s="17"/>
      <c r="B35" s="17"/>
      <c r="C35" s="63" t="s">
        <v>40</v>
      </c>
      <c r="D35" s="63"/>
      <c r="E35" s="13">
        <v>22</v>
      </c>
      <c r="F35" s="14">
        <f>IF(ISERR(G35+H35),"-",G35+H35)</f>
        <v>10508.196</v>
      </c>
      <c r="G35" s="15">
        <v>4500.76</v>
      </c>
      <c r="H35" s="15">
        <v>6007.4359999999997</v>
      </c>
      <c r="I35" s="14">
        <f>IF(ISERR(J35+K35),"-",J35+K35)</f>
        <v>3325.1350000000002</v>
      </c>
      <c r="J35" s="15">
        <v>1009.36</v>
      </c>
      <c r="K35" s="15">
        <v>2315.7750000000001</v>
      </c>
      <c r="L35" s="14">
        <f>IF(ISERR(M35+N35),"-",M35+N35)</f>
        <v>3072.1869999999999</v>
      </c>
      <c r="M35" s="14">
        <v>1220.2</v>
      </c>
      <c r="N35" s="14">
        <v>1851.9870000000001</v>
      </c>
      <c r="O35" s="14">
        <f>IF(ISERR(P35+Q35),"-",P35+Q35)</f>
        <v>10761.144</v>
      </c>
      <c r="P35" s="14">
        <f t="shared" si="3"/>
        <v>4289.92</v>
      </c>
      <c r="Q35" s="14">
        <f t="shared" si="3"/>
        <v>6471.2239999999993</v>
      </c>
      <c r="R35" s="16">
        <v>80.181697612732094</v>
      </c>
      <c r="S35" s="16">
        <v>87.080130385487536</v>
      </c>
      <c r="T35" s="16">
        <v>114.17659416445622</v>
      </c>
      <c r="U35" s="16">
        <f>IF(ISERR(O35/F35*100),"-",O35/F35*100)</f>
        <v>102.40714961921151</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63" t="s">
        <v>41</v>
      </c>
      <c r="D37" s="63"/>
      <c r="E37" s="13">
        <v>23</v>
      </c>
      <c r="F37" s="14">
        <f>IF(ISERR(G37+H37),"-",G37+H37)</f>
        <v>6621.6919999999991</v>
      </c>
      <c r="G37" s="15">
        <v>2316.3319999999999</v>
      </c>
      <c r="H37" s="15">
        <v>4305.3599999999997</v>
      </c>
      <c r="I37" s="14">
        <f>IF(ISERR(J37+K37),"-",J37+K37)</f>
        <v>2340.58</v>
      </c>
      <c r="J37" s="15">
        <v>1142.28</v>
      </c>
      <c r="K37" s="15">
        <v>1198.3</v>
      </c>
      <c r="L37" s="14">
        <f>IF(ISERR(M37+N37),"-",M37+N37)</f>
        <v>2014.1</v>
      </c>
      <c r="M37" s="14">
        <v>842.5</v>
      </c>
      <c r="N37" s="14">
        <v>1171.5999999999999</v>
      </c>
      <c r="O37" s="14">
        <f>IF(ISERR(P37+Q37),"-",P37+Q37)</f>
        <v>6948.1719999999996</v>
      </c>
      <c r="P37" s="14">
        <f t="shared" ref="P37:Q41" si="4">IF(ISERR(G37+J37-M37),"-",G37+J37-M37)</f>
        <v>2616.1120000000001</v>
      </c>
      <c r="Q37" s="14">
        <f t="shared" si="4"/>
        <v>4332.0599999999995</v>
      </c>
      <c r="R37" s="16">
        <v>119.53932584269663</v>
      </c>
      <c r="S37" s="16">
        <v>101.36386512330147</v>
      </c>
      <c r="T37" s="16">
        <v>91.737153419593355</v>
      </c>
      <c r="U37" s="16">
        <f>IF(ISERR(O37/F37*100),"-",O37/F37*100)</f>
        <v>104.93046188194801</v>
      </c>
      <c r="V37" s="16"/>
    </row>
    <row r="38" spans="1:22" s="8" customFormat="1" ht="12" customHeight="1" x14ac:dyDescent="0.15">
      <c r="A38" s="17"/>
      <c r="B38" s="17"/>
      <c r="C38" s="63" t="s">
        <v>42</v>
      </c>
      <c r="D38" s="63"/>
      <c r="E38" s="13">
        <v>24</v>
      </c>
      <c r="F38" s="14">
        <f>IF(ISERR(G38+H38),"-",G38+H38)</f>
        <v>5203.5339999999997</v>
      </c>
      <c r="G38" s="15">
        <v>3926.6039999999998</v>
      </c>
      <c r="H38" s="15">
        <v>1276.93</v>
      </c>
      <c r="I38" s="14">
        <f>IF(ISERR(J38+K38),"-",J38+K38)</f>
        <v>1081.8600000000001</v>
      </c>
      <c r="J38" s="15">
        <v>858.98</v>
      </c>
      <c r="K38" s="15">
        <v>222.88</v>
      </c>
      <c r="L38" s="14">
        <f>IF(ISERR(M38+N38),"-",M38+N38)</f>
        <v>1290.69</v>
      </c>
      <c r="M38" s="14">
        <v>1036.02</v>
      </c>
      <c r="N38" s="14">
        <v>254.67</v>
      </c>
      <c r="O38" s="14">
        <f>IF(ISERR(P38+Q38),"-",P38+Q38)</f>
        <v>4994.7039999999997</v>
      </c>
      <c r="P38" s="14">
        <f t="shared" si="4"/>
        <v>3749.5639999999999</v>
      </c>
      <c r="Q38" s="14">
        <f t="shared" si="4"/>
        <v>1245.1399999999999</v>
      </c>
      <c r="R38" s="16">
        <v>72.268537074148284</v>
      </c>
      <c r="S38" s="16">
        <v>183.59743954480797</v>
      </c>
      <c r="T38" s="16">
        <v>116.34530631260191</v>
      </c>
      <c r="U38" s="16">
        <f>IF(ISERR(O38/F38*100),"-",O38/F38*100)</f>
        <v>95.986765917163225</v>
      </c>
      <c r="V38" s="16"/>
    </row>
    <row r="39" spans="1:22" s="8" customFormat="1" ht="12" customHeight="1" x14ac:dyDescent="0.15">
      <c r="A39" s="17"/>
      <c r="B39" s="17"/>
      <c r="C39" s="63" t="s">
        <v>43</v>
      </c>
      <c r="D39" s="63"/>
      <c r="E39" s="13">
        <v>25</v>
      </c>
      <c r="F39" s="14">
        <f>IF(ISERR(G39+H39),"-",G39+H39)</f>
        <v>4269.4110000000001</v>
      </c>
      <c r="G39" s="15">
        <v>1755.6510000000001</v>
      </c>
      <c r="H39" s="15">
        <v>2513.7600000000002</v>
      </c>
      <c r="I39" s="14">
        <f>IF(ISERR(J39+K39),"-",J39+K39)</f>
        <v>973.56</v>
      </c>
      <c r="J39" s="15">
        <v>319.32</v>
      </c>
      <c r="K39" s="15">
        <v>654.24</v>
      </c>
      <c r="L39" s="14">
        <f>IF(ISERR(M39+N39),"-",M39+N39)</f>
        <v>1030.26</v>
      </c>
      <c r="M39" s="14">
        <v>431.15</v>
      </c>
      <c r="N39" s="14">
        <v>599.11</v>
      </c>
      <c r="O39" s="14">
        <f>IF(ISERR(P39+Q39),"-",P39+Q39)</f>
        <v>4212.7109999999993</v>
      </c>
      <c r="P39" s="14">
        <f t="shared" si="4"/>
        <v>1643.8209999999999</v>
      </c>
      <c r="Q39" s="14">
        <f t="shared" si="4"/>
        <v>2568.89</v>
      </c>
      <c r="R39" s="16">
        <v>97.064805583250248</v>
      </c>
      <c r="S39" s="16">
        <v>110.66165413533835</v>
      </c>
      <c r="T39" s="16">
        <v>95.418142695356721</v>
      </c>
      <c r="U39" s="16">
        <f>IF(ISERR(O39/F39*100),"-",O39/F39*100)</f>
        <v>98.671947957224063</v>
      </c>
      <c r="V39" s="16"/>
    </row>
    <row r="40" spans="1:22" s="8" customFormat="1" ht="12" customHeight="1" x14ac:dyDescent="0.15">
      <c r="A40" s="17"/>
      <c r="B40" s="17"/>
      <c r="C40" s="63" t="s">
        <v>44</v>
      </c>
      <c r="D40" s="63"/>
      <c r="E40" s="13">
        <v>26</v>
      </c>
      <c r="F40" s="14">
        <f>IF(ISERR(G40+H40),"-",G40+H40)</f>
        <v>133338.505</v>
      </c>
      <c r="G40" s="15">
        <v>41801.468000000001</v>
      </c>
      <c r="H40" s="15">
        <v>91537.036999999997</v>
      </c>
      <c r="I40" s="14">
        <f>IF(ISERR(J40+K40),"-",J40+K40)</f>
        <v>45314.561999999998</v>
      </c>
      <c r="J40" s="15">
        <v>12370.076999999999</v>
      </c>
      <c r="K40" s="15">
        <v>32944.485000000001</v>
      </c>
      <c r="L40" s="14">
        <f>IF(ISERR(M40+N40),"-",M40+N40)</f>
        <v>47513.059000000001</v>
      </c>
      <c r="M40" s="14">
        <v>12123.966</v>
      </c>
      <c r="N40" s="14">
        <v>35389.093000000001</v>
      </c>
      <c r="O40" s="14">
        <f>IF(ISERR(P40+Q40),"-",P40+Q40)</f>
        <v>131140.008</v>
      </c>
      <c r="P40" s="14">
        <f t="shared" si="4"/>
        <v>42047.578999999998</v>
      </c>
      <c r="Q40" s="14">
        <f t="shared" si="4"/>
        <v>89092.429000000004</v>
      </c>
      <c r="R40" s="16">
        <v>92.341128522812951</v>
      </c>
      <c r="S40" s="16">
        <v>100.32487668710621</v>
      </c>
      <c r="T40" s="16">
        <v>93.849211506367794</v>
      </c>
      <c r="U40" s="16">
        <f>IF(ISERR(O40/F40*100),"-",O40/F40*100)</f>
        <v>98.351191203171211</v>
      </c>
      <c r="V40" s="16"/>
    </row>
    <row r="41" spans="1:22" s="8" customFormat="1" ht="12" customHeight="1" x14ac:dyDescent="0.15">
      <c r="A41" s="17"/>
      <c r="B41" s="17"/>
      <c r="C41" s="63" t="s">
        <v>45</v>
      </c>
      <c r="D41" s="63"/>
      <c r="E41" s="13">
        <v>27</v>
      </c>
      <c r="F41" s="14">
        <f>IF(ISERR(G41+H41),"-",G41+H41)</f>
        <v>34075.027999999998</v>
      </c>
      <c r="G41" s="15">
        <v>15472.708000000001</v>
      </c>
      <c r="H41" s="15">
        <v>18602.32</v>
      </c>
      <c r="I41" s="14">
        <f>IF(ISERR(J41+K41),"-",J41+K41)</f>
        <v>8640.7070000000003</v>
      </c>
      <c r="J41" s="15">
        <v>2968.88</v>
      </c>
      <c r="K41" s="15">
        <v>5671.8270000000002</v>
      </c>
      <c r="L41" s="14">
        <f>IF(ISERR(M41+N41),"-",M41+N41)</f>
        <v>10178.282999999999</v>
      </c>
      <c r="M41" s="14">
        <v>4239.21</v>
      </c>
      <c r="N41" s="14">
        <v>5939.0730000000003</v>
      </c>
      <c r="O41" s="14">
        <f>IF(ISERR(P41+Q41),"-",P41+Q41)</f>
        <v>32537.452000000001</v>
      </c>
      <c r="P41" s="14">
        <f t="shared" si="4"/>
        <v>14202.378000000001</v>
      </c>
      <c r="Q41" s="14">
        <f t="shared" si="4"/>
        <v>18335.074000000001</v>
      </c>
      <c r="R41" s="16">
        <v>98.830001143772165</v>
      </c>
      <c r="S41" s="16">
        <v>97.549194939620463</v>
      </c>
      <c r="T41" s="16">
        <v>97.508022416014867</v>
      </c>
      <c r="U41" s="16">
        <f>IF(ISERR(O41/F41*100),"-",O41/F41*100)</f>
        <v>95.487675021132787</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63" t="s">
        <v>46</v>
      </c>
      <c r="D43" s="63"/>
      <c r="E43" s="13">
        <v>28</v>
      </c>
      <c r="F43" s="14">
        <f>IF(ISERR(G43+H43),"-",G43+H43)</f>
        <v>49006.916000000005</v>
      </c>
      <c r="G43" s="15">
        <v>1386.296</v>
      </c>
      <c r="H43" s="15">
        <v>47620.62</v>
      </c>
      <c r="I43" s="14">
        <f>IF(ISERR(J43+K43),"-",J43+K43)</f>
        <v>18006.773999999998</v>
      </c>
      <c r="J43" s="15">
        <v>895.28</v>
      </c>
      <c r="K43" s="15">
        <v>17111.493999999999</v>
      </c>
      <c r="L43" s="14">
        <f>IF(ISERR(M43+N43),"-",M43+N43)</f>
        <v>14577.602000000001</v>
      </c>
      <c r="M43" s="14">
        <v>674</v>
      </c>
      <c r="N43" s="14">
        <v>13903.602000000001</v>
      </c>
      <c r="O43" s="14">
        <f>IF(ISERR(P43+Q43),"-",P43+Q43)</f>
        <v>52436.088000000003</v>
      </c>
      <c r="P43" s="14">
        <f t="shared" ref="P43:Q47" si="5">IF(ISERR(G43+J43-M43),"-",G43+J43-M43)</f>
        <v>1607.576</v>
      </c>
      <c r="Q43" s="14">
        <f t="shared" si="5"/>
        <v>50828.512000000002</v>
      </c>
      <c r="R43" s="16">
        <v>101.30963204680995</v>
      </c>
      <c r="S43" s="16">
        <v>101.89139582022787</v>
      </c>
      <c r="T43" s="16">
        <v>87.119054976823023</v>
      </c>
      <c r="U43" s="16">
        <f>IF(ISERR(O43/F43*100),"-",O43/F43*100)</f>
        <v>106.99732258198004</v>
      </c>
      <c r="V43" s="16"/>
    </row>
    <row r="44" spans="1:22" s="8" customFormat="1" ht="12" customHeight="1" x14ac:dyDescent="0.15">
      <c r="A44" s="17"/>
      <c r="B44" s="17"/>
      <c r="C44" s="63" t="s">
        <v>47</v>
      </c>
      <c r="D44" s="63"/>
      <c r="E44" s="13">
        <v>29</v>
      </c>
      <c r="F44" s="14">
        <f>IF(ISERR(G44+H44),"-",G44+H44)</f>
        <v>36877.048999999999</v>
      </c>
      <c r="G44" s="15">
        <f>SUBTOTAL(9,G45:G47)</f>
        <v>16872.88</v>
      </c>
      <c r="H44" s="15">
        <f>SUBTOTAL(9,H45:H47)</f>
        <v>20004.169000000002</v>
      </c>
      <c r="I44" s="14">
        <f>IF(ISERR(J44+K44),"-",J44+K44)</f>
        <v>9608.35</v>
      </c>
      <c r="J44" s="15">
        <f>SUBTOTAL(9,J45:J47)</f>
        <v>4523.01</v>
      </c>
      <c r="K44" s="15">
        <f>SUBTOTAL(9,K45:K47)</f>
        <v>5085.34</v>
      </c>
      <c r="L44" s="14">
        <f>IF(ISERR(M44+N44),"-",M44+N44)</f>
        <v>10007.67</v>
      </c>
      <c r="M44" s="15">
        <f>SUBTOTAL(9,M45:M47)</f>
        <v>4599.42</v>
      </c>
      <c r="N44" s="15">
        <f>SUBTOTAL(9,N45:N47)</f>
        <v>5408.25</v>
      </c>
      <c r="O44" s="14">
        <f>IF(ISERR(P44+Q44),"-",P44+Q44)</f>
        <v>36477.729000000007</v>
      </c>
      <c r="P44" s="14">
        <f t="shared" si="5"/>
        <v>16796.47</v>
      </c>
      <c r="Q44" s="14">
        <f t="shared" si="5"/>
        <v>19681.259000000002</v>
      </c>
      <c r="R44" s="16">
        <v>84.457873686986318</v>
      </c>
      <c r="S44" s="16">
        <v>98.548217151972892</v>
      </c>
      <c r="T44" s="16">
        <v>83.892719645641577</v>
      </c>
      <c r="U44" s="16">
        <f>IF(ISERR(O44/F44*100),"-",O44/F44*100)</f>
        <v>98.917158474367099</v>
      </c>
      <c r="V44" s="16"/>
    </row>
    <row r="45" spans="1:22" s="8" customFormat="1" ht="12" customHeight="1" x14ac:dyDescent="0.15">
      <c r="A45" s="17"/>
      <c r="B45" s="17"/>
      <c r="C45" s="17"/>
      <c r="D45" s="17" t="s">
        <v>48</v>
      </c>
      <c r="E45" s="13">
        <v>30</v>
      </c>
      <c r="F45" s="14">
        <f>IF(ISERR(G45+H45),"-",G45+H45)</f>
        <v>10454.790000000001</v>
      </c>
      <c r="G45" s="15">
        <v>8059.09</v>
      </c>
      <c r="H45" s="15">
        <v>2395.6999999999998</v>
      </c>
      <c r="I45" s="14">
        <f>IF(ISERR(J45+K45),"-",J45+K45)</f>
        <v>3468.08</v>
      </c>
      <c r="J45" s="15">
        <v>2794.38</v>
      </c>
      <c r="K45" s="15">
        <v>673.7</v>
      </c>
      <c r="L45" s="14">
        <f>IF(ISERR(M45+N45),"-",M45+N45)</f>
        <v>3459.38</v>
      </c>
      <c r="M45" s="14">
        <v>2741.38</v>
      </c>
      <c r="N45" s="14">
        <v>718</v>
      </c>
      <c r="O45" s="14">
        <f>IF(ISERR(P45+Q45),"-",P45+Q45)</f>
        <v>10463.490000000002</v>
      </c>
      <c r="P45" s="14">
        <f t="shared" si="5"/>
        <v>8112.0900000000011</v>
      </c>
      <c r="Q45" s="14">
        <f t="shared" si="5"/>
        <v>2351.3999999999996</v>
      </c>
      <c r="R45" s="16">
        <v>83.028010533875985</v>
      </c>
      <c r="S45" s="16">
        <v>94.309860690820869</v>
      </c>
      <c r="T45" s="16">
        <v>72.187390047533967</v>
      </c>
      <c r="U45" s="16">
        <f>IF(ISERR(O45/F45*100),"-",O45/F45*100)</f>
        <v>100.08321544478656</v>
      </c>
      <c r="V45" s="16"/>
    </row>
    <row r="46" spans="1:22" s="8" customFormat="1" ht="12" customHeight="1" x14ac:dyDescent="0.15">
      <c r="A46" s="17"/>
      <c r="B46" s="17"/>
      <c r="C46" s="17"/>
      <c r="D46" s="17" t="s">
        <v>49</v>
      </c>
      <c r="E46" s="13">
        <v>31</v>
      </c>
      <c r="F46" s="14">
        <f>IF(ISERR(G46+H46),"-",G46+H46)</f>
        <v>3368.59</v>
      </c>
      <c r="G46" s="15">
        <v>875.49</v>
      </c>
      <c r="H46" s="15">
        <v>2493.1</v>
      </c>
      <c r="I46" s="14">
        <f>IF(ISERR(J46+K46),"-",J46+K46)</f>
        <v>1066.33</v>
      </c>
      <c r="J46" s="15">
        <v>269.33</v>
      </c>
      <c r="K46" s="15">
        <v>797</v>
      </c>
      <c r="L46" s="14">
        <f>IF(ISERR(M46+N46),"-",M46+N46)</f>
        <v>1090.08</v>
      </c>
      <c r="M46" s="14">
        <v>249.85</v>
      </c>
      <c r="N46" s="14">
        <v>840.23</v>
      </c>
      <c r="O46" s="14">
        <f>IF(ISERR(P46+Q46),"-",P46+Q46)</f>
        <v>3344.8399999999997</v>
      </c>
      <c r="P46" s="14">
        <f t="shared" si="5"/>
        <v>894.96999999999991</v>
      </c>
      <c r="Q46" s="14">
        <f t="shared" si="5"/>
        <v>2449.87</v>
      </c>
      <c r="R46" s="16">
        <v>93.357555594466817</v>
      </c>
      <c r="S46" s="16">
        <v>85.229085222830335</v>
      </c>
      <c r="T46" s="16">
        <v>64.870253287304607</v>
      </c>
      <c r="U46" s="16">
        <f>IF(ISERR(O46/F46*100),"-",O46/F46*100)</f>
        <v>99.294957237301048</v>
      </c>
      <c r="V46" s="16"/>
    </row>
    <row r="47" spans="1:22" s="8" customFormat="1" ht="12" customHeight="1" x14ac:dyDescent="0.15">
      <c r="A47" s="17"/>
      <c r="B47" s="17"/>
      <c r="C47" s="17"/>
      <c r="D47" s="17" t="s">
        <v>50</v>
      </c>
      <c r="E47" s="13">
        <v>32</v>
      </c>
      <c r="F47" s="14">
        <f>IF(ISERR(G47+H47),"-",G47+H47)</f>
        <v>23053.669000000002</v>
      </c>
      <c r="G47" s="15">
        <v>7938.3</v>
      </c>
      <c r="H47" s="15">
        <v>15115.369000000001</v>
      </c>
      <c r="I47" s="14">
        <f>IF(ISERR(J47+K47),"-",J47+K47)</f>
        <v>5073.9399999999996</v>
      </c>
      <c r="J47" s="15">
        <v>1459.3</v>
      </c>
      <c r="K47" s="15">
        <v>3614.64</v>
      </c>
      <c r="L47" s="14">
        <f>IF(ISERR(M47+N47),"-",M47+N47)</f>
        <v>5458.21</v>
      </c>
      <c r="M47" s="14">
        <v>1608.19</v>
      </c>
      <c r="N47" s="14">
        <v>3850.02</v>
      </c>
      <c r="O47" s="14">
        <f>IF(ISERR(P47+Q47),"-",P47+Q47)</f>
        <v>22669.399000000001</v>
      </c>
      <c r="P47" s="14">
        <f t="shared" si="5"/>
        <v>7789.41</v>
      </c>
      <c r="Q47" s="14">
        <f t="shared" si="5"/>
        <v>14879.989000000001</v>
      </c>
      <c r="R47" s="16">
        <v>83.76570419163653</v>
      </c>
      <c r="S47" s="16">
        <v>104.80433947772657</v>
      </c>
      <c r="T47" s="16">
        <v>95.128466699957613</v>
      </c>
      <c r="U47" s="16">
        <f>IF(ISERR(O47/F47*100),"-",O47/F47*100)</f>
        <v>98.333150354505392</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63" t="s">
        <v>51</v>
      </c>
      <c r="D49" s="63"/>
      <c r="E49" s="13">
        <v>33</v>
      </c>
      <c r="F49" s="14">
        <f>IF(ISERR(G49+H49),"-",G49+H49)</f>
        <v>15125.898000000001</v>
      </c>
      <c r="G49" s="15">
        <v>2780.94</v>
      </c>
      <c r="H49" s="15">
        <v>12344.958000000001</v>
      </c>
      <c r="I49" s="14">
        <f>IF(ISERR(J49+K49),"-",J49+K49)</f>
        <v>2597.73</v>
      </c>
      <c r="J49" s="15">
        <v>681.23</v>
      </c>
      <c r="K49" s="15">
        <v>1916.5</v>
      </c>
      <c r="L49" s="14">
        <f>IF(ISERR(M49+N49),"-",M49+N49)</f>
        <v>3054.201</v>
      </c>
      <c r="M49" s="14">
        <v>803.84</v>
      </c>
      <c r="N49" s="14">
        <v>2250.3609999999999</v>
      </c>
      <c r="O49" s="14">
        <f>IF(ISERR(P49+Q49),"-",P49+Q49)</f>
        <v>14669.427000000001</v>
      </c>
      <c r="P49" s="14">
        <f t="shared" ref="P49:Q53" si="6">IF(ISERR(G49+J49-M49),"-",G49+J49-M49)</f>
        <v>2658.33</v>
      </c>
      <c r="Q49" s="14">
        <f t="shared" si="6"/>
        <v>12011.097000000002</v>
      </c>
      <c r="R49" s="16">
        <v>61.258548318634148</v>
      </c>
      <c r="S49" s="16">
        <v>98.490841663979353</v>
      </c>
      <c r="T49" s="16">
        <v>109.32159092602807</v>
      </c>
      <c r="U49" s="16">
        <f>IF(ISERR(O49/F49*100),"-",O49/F49*100)</f>
        <v>96.982189090525409</v>
      </c>
      <c r="V49" s="16"/>
    </row>
    <row r="50" spans="1:22" s="8" customFormat="1" ht="12" customHeight="1" x14ac:dyDescent="0.15">
      <c r="A50" s="17"/>
      <c r="B50" s="17"/>
      <c r="C50" s="63" t="s">
        <v>52</v>
      </c>
      <c r="D50" s="63"/>
      <c r="E50" s="13">
        <v>34</v>
      </c>
      <c r="F50" s="14">
        <f>IF(ISERR(G50+H50),"-",G50+H50)</f>
        <v>30154.212</v>
      </c>
      <c r="G50" s="15">
        <v>7374.5330000000004</v>
      </c>
      <c r="H50" s="15">
        <v>22779.679</v>
      </c>
      <c r="I50" s="14">
        <f>IF(ISERR(J50+K50),"-",J50+K50)</f>
        <v>5839.51</v>
      </c>
      <c r="J50" s="15">
        <v>1992.26</v>
      </c>
      <c r="K50" s="15">
        <v>3847.25</v>
      </c>
      <c r="L50" s="14">
        <f>IF(ISERR(M50+N50),"-",M50+N50)</f>
        <v>6297.5460000000003</v>
      </c>
      <c r="M50" s="14">
        <v>1946.66</v>
      </c>
      <c r="N50" s="14">
        <v>4350.8860000000004</v>
      </c>
      <c r="O50" s="14">
        <f>IF(ISERR(P50+Q50),"-",P50+Q50)</f>
        <v>29696.175999999999</v>
      </c>
      <c r="P50" s="14">
        <f t="shared" si="6"/>
        <v>7420.1329999999998</v>
      </c>
      <c r="Q50" s="14">
        <f t="shared" si="6"/>
        <v>22276.042999999998</v>
      </c>
      <c r="R50" s="16">
        <v>81.341551748154345</v>
      </c>
      <c r="S50" s="16">
        <v>93.0351011966317</v>
      </c>
      <c r="T50" s="16">
        <v>95.732353320438435</v>
      </c>
      <c r="U50" s="16">
        <f>IF(ISERR(O50/F50*100),"-",O50/F50*100)</f>
        <v>98.481021490463746</v>
      </c>
      <c r="V50" s="16"/>
    </row>
    <row r="51" spans="1:22" s="8" customFormat="1" ht="12" customHeight="1" x14ac:dyDescent="0.15">
      <c r="A51" s="17"/>
      <c r="B51" s="17"/>
      <c r="C51" s="63" t="s">
        <v>53</v>
      </c>
      <c r="D51" s="63"/>
      <c r="E51" s="13">
        <v>35</v>
      </c>
      <c r="F51" s="14">
        <f>IF(ISERR(G51+H51),"-",G51+H51)</f>
        <v>1855.93</v>
      </c>
      <c r="G51" s="15">
        <v>777</v>
      </c>
      <c r="H51" s="15">
        <v>1078.93</v>
      </c>
      <c r="I51" s="14">
        <f>IF(ISERR(J51+K51),"-",J51+K51)</f>
        <v>735.46999999999991</v>
      </c>
      <c r="J51" s="15">
        <v>692.04</v>
      </c>
      <c r="K51" s="15">
        <v>43.43</v>
      </c>
      <c r="L51" s="14">
        <f>IF(ISERR(M51+N51),"-",M51+N51)</f>
        <v>291.25</v>
      </c>
      <c r="M51" s="14">
        <v>146.04</v>
      </c>
      <c r="N51" s="14">
        <v>145.21</v>
      </c>
      <c r="O51" s="14">
        <f>IF(ISERR(P51+Q51),"-",P51+Q51)</f>
        <v>2300.15</v>
      </c>
      <c r="P51" s="14">
        <f t="shared" si="6"/>
        <v>1323</v>
      </c>
      <c r="Q51" s="14">
        <f t="shared" si="6"/>
        <v>977.15000000000009</v>
      </c>
      <c r="R51" s="16">
        <v>204.86629526462394</v>
      </c>
      <c r="S51" s="16">
        <v>170.32163742690059</v>
      </c>
      <c r="T51" s="16">
        <v>84.37820983125458</v>
      </c>
      <c r="U51" s="16">
        <f>IF(ISERR(O51/F51*100),"-",O51/F51*100)</f>
        <v>123.93516996869494</v>
      </c>
      <c r="V51" s="16"/>
    </row>
    <row r="52" spans="1:22" s="8" customFormat="1" ht="12" customHeight="1" x14ac:dyDescent="0.15">
      <c r="A52" s="17"/>
      <c r="B52" s="17"/>
      <c r="C52" s="63" t="s">
        <v>54</v>
      </c>
      <c r="D52" s="63"/>
      <c r="E52" s="13">
        <v>36</v>
      </c>
      <c r="F52" s="14">
        <f>IF(ISERR(G52+H52),"-",G52+H52)</f>
        <v>24795.91</v>
      </c>
      <c r="G52" s="15">
        <v>11416.68</v>
      </c>
      <c r="H52" s="15">
        <v>13379.23</v>
      </c>
      <c r="I52" s="14">
        <f>IF(ISERR(J52+K52),"-",J52+K52)</f>
        <v>9465.2200000000012</v>
      </c>
      <c r="J52" s="15">
        <v>4399.2</v>
      </c>
      <c r="K52" s="15">
        <v>5066.0200000000004</v>
      </c>
      <c r="L52" s="14">
        <f>IF(ISERR(M52+N52),"-",M52+N52)</f>
        <v>6350.6</v>
      </c>
      <c r="M52" s="14">
        <v>3652.54</v>
      </c>
      <c r="N52" s="14">
        <v>2698.06</v>
      </c>
      <c r="O52" s="14">
        <f>IF(ISERR(P52+Q52),"-",P52+Q52)</f>
        <v>27910.53</v>
      </c>
      <c r="P52" s="14">
        <f t="shared" si="6"/>
        <v>12163.34</v>
      </c>
      <c r="Q52" s="14">
        <f t="shared" si="6"/>
        <v>15747.19</v>
      </c>
      <c r="R52" s="16">
        <v>102.43744588744588</v>
      </c>
      <c r="S52" s="16">
        <v>101.07591914690434</v>
      </c>
      <c r="T52" s="16">
        <v>104.36574056762517</v>
      </c>
      <c r="U52" s="16">
        <f>IF(ISERR(O52/F52*100),"-",O52/F52*100)</f>
        <v>112.56102316874032</v>
      </c>
      <c r="V52" s="16"/>
    </row>
    <row r="53" spans="1:22" s="8" customFormat="1" ht="12" customHeight="1" x14ac:dyDescent="0.15">
      <c r="A53" s="17"/>
      <c r="B53" s="17"/>
      <c r="C53" s="63" t="s">
        <v>55</v>
      </c>
      <c r="D53" s="63"/>
      <c r="E53" s="13">
        <v>37</v>
      </c>
      <c r="F53" s="14">
        <f>IF(ISERR(G53+H53),"-",G53+H53)</f>
        <v>24925.300000000003</v>
      </c>
      <c r="G53" s="15">
        <v>11201.76</v>
      </c>
      <c r="H53" s="15">
        <v>13723.54</v>
      </c>
      <c r="I53" s="14">
        <f>IF(ISERR(J53+K53),"-",J53+K53)</f>
        <v>5485.6</v>
      </c>
      <c r="J53" s="15">
        <v>2641.42</v>
      </c>
      <c r="K53" s="15">
        <v>2844.18</v>
      </c>
      <c r="L53" s="14">
        <f>IF(ISERR(M53+N53),"-",M53+N53)</f>
        <v>6362.34</v>
      </c>
      <c r="M53" s="14">
        <v>2756.58</v>
      </c>
      <c r="N53" s="14">
        <v>3605.76</v>
      </c>
      <c r="O53" s="14">
        <f>IF(ISERR(P53+Q53),"-",P53+Q53)</f>
        <v>24048.560000000001</v>
      </c>
      <c r="P53" s="14">
        <f t="shared" si="6"/>
        <v>11086.6</v>
      </c>
      <c r="Q53" s="14">
        <f t="shared" si="6"/>
        <v>12961.960000000001</v>
      </c>
      <c r="R53" s="16">
        <v>83.890503135035942</v>
      </c>
      <c r="S53" s="16">
        <v>94.861189801699723</v>
      </c>
      <c r="T53" s="16">
        <v>115.52365854830187</v>
      </c>
      <c r="U53" s="16">
        <f>IF(ISERR(O53/F53*100),"-",O53/F53*100)</f>
        <v>96.482529799039526</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63" t="s">
        <v>56</v>
      </c>
      <c r="B55" s="63"/>
      <c r="C55" s="63"/>
      <c r="D55" s="63"/>
      <c r="E55" s="13">
        <v>38</v>
      </c>
      <c r="F55" s="14">
        <f>IF(ISERR(G55+H55),"-",G55+H55)</f>
        <v>50566.764999999999</v>
      </c>
      <c r="G55" s="15">
        <f>SUBTOTAL(9,G56:G62)</f>
        <v>23997.43</v>
      </c>
      <c r="H55" s="15">
        <f>SUBTOTAL(9,H56:H62)</f>
        <v>26569.334999999999</v>
      </c>
      <c r="I55" s="14">
        <f>IF(ISERR(J55+K55),"-",J55+K55)</f>
        <v>14590.844000000001</v>
      </c>
      <c r="J55" s="15">
        <f>SUBTOTAL(9,J56:J62)</f>
        <v>5812.42</v>
      </c>
      <c r="K55" s="15">
        <f>SUBTOTAL(9,K56:K62)</f>
        <v>8778.4240000000009</v>
      </c>
      <c r="L55" s="14">
        <f>IF(ISERR(M55+N55),"-",M55+N55)</f>
        <v>14614.452000000001</v>
      </c>
      <c r="M55" s="15">
        <f>SUBTOTAL(9,M56:M62)</f>
        <v>6742.65</v>
      </c>
      <c r="N55" s="15">
        <f>SUBTOTAL(9,N56:N62)</f>
        <v>7871.8020000000006</v>
      </c>
      <c r="O55" s="14">
        <f>IF(ISERR(P55+Q55),"-",P55+Q55)</f>
        <v>50543.156999999992</v>
      </c>
      <c r="P55" s="14">
        <f t="shared" ref="P55:Q59" si="7">IF(ISERR(G55+J55-M55),"-",G55+J55-M55)</f>
        <v>23067.199999999997</v>
      </c>
      <c r="Q55" s="14">
        <f t="shared" si="7"/>
        <v>27475.956999999999</v>
      </c>
      <c r="R55" s="16">
        <v>96.213939993405873</v>
      </c>
      <c r="S55" s="16">
        <v>92.242572663868472</v>
      </c>
      <c r="T55" s="16">
        <v>101.78558094106511</v>
      </c>
      <c r="U55" s="16">
        <f>IF(ISERR(O55/F55*100),"-",O55/F55*100)</f>
        <v>99.953313208784451</v>
      </c>
      <c r="V55" s="16"/>
    </row>
    <row r="56" spans="1:22" s="8" customFormat="1" ht="12" customHeight="1" x14ac:dyDescent="0.15">
      <c r="A56" s="17"/>
      <c r="B56" s="17"/>
      <c r="C56" s="63" t="s">
        <v>31</v>
      </c>
      <c r="D56" s="63"/>
      <c r="E56" s="13">
        <v>39</v>
      </c>
      <c r="F56" s="14">
        <f>IF(ISERR(G56+H56),"-",G56+H56)</f>
        <v>2671.82</v>
      </c>
      <c r="G56" s="15">
        <v>929.82</v>
      </c>
      <c r="H56" s="15">
        <v>1742</v>
      </c>
      <c r="I56" s="14">
        <f>IF(ISERR(J56+K56),"-",J56+K56)</f>
        <v>3365.65</v>
      </c>
      <c r="J56" s="15">
        <v>1894.95</v>
      </c>
      <c r="K56" s="15">
        <v>1470.7</v>
      </c>
      <c r="L56" s="14">
        <f>IF(ISERR(M56+N56),"-",M56+N56)</f>
        <v>3070.19</v>
      </c>
      <c r="M56" s="14">
        <v>1849.19</v>
      </c>
      <c r="N56" s="14">
        <v>1221</v>
      </c>
      <c r="O56" s="14">
        <f>IF(ISERR(P56+Q56),"-",P56+Q56)</f>
        <v>2967.2799999999997</v>
      </c>
      <c r="P56" s="14">
        <f t="shared" si="7"/>
        <v>975.57999999999993</v>
      </c>
      <c r="Q56" s="14">
        <f t="shared" si="7"/>
        <v>1991.6999999999998</v>
      </c>
      <c r="R56" s="16">
        <v>114.67291311754686</v>
      </c>
      <c r="S56" s="16">
        <v>110.35909417685119</v>
      </c>
      <c r="T56" s="16">
        <v>110.80209111277073</v>
      </c>
      <c r="U56" s="16">
        <f>IF(ISERR(O56/F56*100),"-",O56/F56*100)</f>
        <v>111.05837968126593</v>
      </c>
      <c r="V56" s="16"/>
    </row>
    <row r="57" spans="1:22" s="8" customFormat="1" ht="12" customHeight="1" x14ac:dyDescent="0.15">
      <c r="A57" s="17"/>
      <c r="B57" s="17"/>
      <c r="C57" s="63" t="s">
        <v>32</v>
      </c>
      <c r="D57" s="63"/>
      <c r="E57" s="13">
        <v>40</v>
      </c>
      <c r="F57" s="14">
        <f>IF(ISERR(G57+H57),"-",G57+H57)</f>
        <v>232.66000000000003</v>
      </c>
      <c r="G57" s="15">
        <v>153.36000000000001</v>
      </c>
      <c r="H57" s="15">
        <v>79.3</v>
      </c>
      <c r="I57" s="14">
        <f>IF(ISERR(J57+K57),"-",J57+K57)</f>
        <v>74.91</v>
      </c>
      <c r="J57" s="15">
        <v>8.91</v>
      </c>
      <c r="K57" s="15">
        <v>66</v>
      </c>
      <c r="L57" s="14">
        <f>IF(ISERR(M57+N57),"-",M57+N57)</f>
        <v>98.14</v>
      </c>
      <c r="M57" s="14">
        <v>46.54</v>
      </c>
      <c r="N57" s="14">
        <v>51.6</v>
      </c>
      <c r="O57" s="14">
        <f>IF(ISERR(P57+Q57),"-",P57+Q57)</f>
        <v>209.43000000000004</v>
      </c>
      <c r="P57" s="14">
        <f t="shared" si="7"/>
        <v>115.73000000000002</v>
      </c>
      <c r="Q57" s="14">
        <f t="shared" si="7"/>
        <v>93.700000000000017</v>
      </c>
      <c r="R57" s="16">
        <v>42.322033898305087</v>
      </c>
      <c r="S57" s="16">
        <v>49.07</v>
      </c>
      <c r="T57" s="16">
        <v>72.467128027681667</v>
      </c>
      <c r="U57" s="16">
        <f>IF(ISERR(O57/F57*100),"-",O57/F57*100)</f>
        <v>90.015473222728446</v>
      </c>
      <c r="V57" s="16"/>
    </row>
    <row r="58" spans="1:22" s="8" customFormat="1" ht="12" customHeight="1" x14ac:dyDescent="0.15">
      <c r="A58" s="17"/>
      <c r="B58" s="17"/>
      <c r="C58" s="63" t="s">
        <v>57</v>
      </c>
      <c r="D58" s="63"/>
      <c r="E58" s="13">
        <v>41</v>
      </c>
      <c r="F58" s="14">
        <f>IF(ISERR(G58+H58),"-",G58+H58)</f>
        <v>15451.687</v>
      </c>
      <c r="G58" s="15">
        <v>8791</v>
      </c>
      <c r="H58" s="15">
        <v>6660.6869999999999</v>
      </c>
      <c r="I58" s="14">
        <f>IF(ISERR(J58+K58),"-",J58+K58)</f>
        <v>2195.2669999999998</v>
      </c>
      <c r="J58" s="15">
        <v>693</v>
      </c>
      <c r="K58" s="15">
        <v>1502.2670000000001</v>
      </c>
      <c r="L58" s="14">
        <f>IF(ISERR(M58+N58),"-",M58+N58)</f>
        <v>2840.2950000000001</v>
      </c>
      <c r="M58" s="14">
        <v>1032</v>
      </c>
      <c r="N58" s="14">
        <v>1808.2950000000001</v>
      </c>
      <c r="O58" s="14">
        <f>IF(ISERR(P58+Q58),"-",P58+Q58)</f>
        <v>14806.659</v>
      </c>
      <c r="P58" s="14">
        <f t="shared" si="7"/>
        <v>8452</v>
      </c>
      <c r="Q58" s="14">
        <f t="shared" si="7"/>
        <v>6354.6589999999997</v>
      </c>
      <c r="R58" s="16">
        <v>112.00341836734692</v>
      </c>
      <c r="S58" s="16">
        <v>102.05874955084441</v>
      </c>
      <c r="T58" s="16">
        <v>100.01120567375884</v>
      </c>
      <c r="U58" s="16">
        <f>IF(ISERR(O58/F58*100),"-",O58/F58*100)</f>
        <v>95.825517304356481</v>
      </c>
      <c r="V58" s="16"/>
    </row>
    <row r="59" spans="1:22" s="8" customFormat="1" ht="12" customHeight="1" x14ac:dyDescent="0.15">
      <c r="A59" s="17"/>
      <c r="B59" s="17"/>
      <c r="C59" s="63" t="s">
        <v>58</v>
      </c>
      <c r="D59" s="63"/>
      <c r="E59" s="13">
        <v>42</v>
      </c>
      <c r="F59" s="14">
        <f>IF(ISERR(G59+H59),"-",G59+H59)</f>
        <v>4979.8899999999994</v>
      </c>
      <c r="G59" s="15">
        <v>2539.89</v>
      </c>
      <c r="H59" s="15">
        <v>2440</v>
      </c>
      <c r="I59" s="14">
        <f>IF(ISERR(J59+K59),"-",J59+K59)</f>
        <v>2358.77</v>
      </c>
      <c r="J59" s="15">
        <v>883.27</v>
      </c>
      <c r="K59" s="15">
        <v>1475.5</v>
      </c>
      <c r="L59" s="14">
        <f>IF(ISERR(M59+N59),"-",M59+N59)</f>
        <v>1393.69</v>
      </c>
      <c r="M59" s="14">
        <v>728.69</v>
      </c>
      <c r="N59" s="14">
        <v>665</v>
      </c>
      <c r="O59" s="14">
        <f>IF(ISERR(P59+Q59),"-",P59+Q59)</f>
        <v>5944.9699999999993</v>
      </c>
      <c r="P59" s="14">
        <f t="shared" si="7"/>
        <v>2694.47</v>
      </c>
      <c r="Q59" s="14">
        <f t="shared" si="7"/>
        <v>3250.5</v>
      </c>
      <c r="R59" s="16">
        <v>131.92225950782998</v>
      </c>
      <c r="S59" s="16">
        <v>112.71249494541043</v>
      </c>
      <c r="T59" s="16">
        <v>158.59597172202211</v>
      </c>
      <c r="U59" s="16">
        <f>IF(ISERR(O59/F59*100),"-",O59/F59*100)</f>
        <v>119.37954452809198</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63" t="s">
        <v>59</v>
      </c>
      <c r="D61" s="63"/>
      <c r="E61" s="13">
        <v>43</v>
      </c>
      <c r="F61" s="14">
        <f>IF(ISERR(G61+H61),"-",G61+H61)</f>
        <v>3945.9799999999996</v>
      </c>
      <c r="G61" s="15">
        <v>2373.16</v>
      </c>
      <c r="H61" s="15">
        <v>1572.82</v>
      </c>
      <c r="I61" s="14">
        <f>IF(ISERR(J61+K61),"-",J61+K61)</f>
        <v>905.09</v>
      </c>
      <c r="J61" s="15">
        <v>420.17</v>
      </c>
      <c r="K61" s="15">
        <v>484.92</v>
      </c>
      <c r="L61" s="14">
        <f>IF(ISERR(M61+N61),"-",M61+N61)</f>
        <v>998.16</v>
      </c>
      <c r="M61" s="14">
        <v>600.16</v>
      </c>
      <c r="N61" s="14">
        <v>398</v>
      </c>
      <c r="O61" s="14">
        <f>IF(ISERR(P61+Q61),"-",P61+Q61)</f>
        <v>3852.91</v>
      </c>
      <c r="P61" s="14">
        <f>IF(ISERR(G61+J61-M61),"-",G61+J61-M61)</f>
        <v>2193.17</v>
      </c>
      <c r="Q61" s="14">
        <f>IF(ISERR(H61+K61-N61),"-",H61+K61-N61)</f>
        <v>1659.7399999999998</v>
      </c>
      <c r="R61" s="16">
        <v>72.814963797264681</v>
      </c>
      <c r="S61" s="16">
        <v>74.600896860986552</v>
      </c>
      <c r="T61" s="16">
        <v>87.229114783789896</v>
      </c>
      <c r="U61" s="16">
        <f>IF(ISERR(O61/F61*100),"-",O61/F61*100)</f>
        <v>97.641397067395175</v>
      </c>
      <c r="V61" s="16"/>
    </row>
    <row r="62" spans="1:22" s="8" customFormat="1" ht="12" customHeight="1" x14ac:dyDescent="0.15">
      <c r="A62" s="17"/>
      <c r="B62" s="17"/>
      <c r="C62" s="63" t="s">
        <v>60</v>
      </c>
      <c r="D62" s="63"/>
      <c r="E62" s="13">
        <v>44</v>
      </c>
      <c r="F62" s="14">
        <f>IF(ISERR(G62+H62),"-",G62+H62)</f>
        <v>23284.728000000003</v>
      </c>
      <c r="G62" s="15">
        <v>9210.2000000000007</v>
      </c>
      <c r="H62" s="15">
        <v>14074.528</v>
      </c>
      <c r="I62" s="14">
        <f>IF(ISERR(J62+K62),"-",J62+K62)</f>
        <v>5691.1569999999992</v>
      </c>
      <c r="J62" s="15">
        <v>1912.12</v>
      </c>
      <c r="K62" s="15">
        <v>3779.0369999999998</v>
      </c>
      <c r="L62" s="14">
        <f>IF(ISERR(M62+N62),"-",M62+N62)</f>
        <v>6213.9770000000008</v>
      </c>
      <c r="M62" s="14">
        <v>2486.0700000000002</v>
      </c>
      <c r="N62" s="14">
        <v>3727.9070000000002</v>
      </c>
      <c r="O62" s="14">
        <f>IF(ISERR(P62+Q62),"-",P62+Q62)</f>
        <v>22761.907999999999</v>
      </c>
      <c r="P62" s="14">
        <f>IF(ISERR(G62+J62-M62),"-",G62+J62-M62)</f>
        <v>8636.25</v>
      </c>
      <c r="Q62" s="14">
        <f>IF(ISERR(H62+K62-N62),"-",H62+K62-N62)</f>
        <v>14125.657999999999</v>
      </c>
      <c r="R62" s="16">
        <v>80.588459359954697</v>
      </c>
      <c r="S62" s="16">
        <v>82.808861940298499</v>
      </c>
      <c r="T62" s="16">
        <v>95.964872043509416</v>
      </c>
      <c r="U62" s="16">
        <f>IF(ISERR(O62/F62*100),"-",O62/F62*100)</f>
        <v>97.754665633199565</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63" t="s">
        <v>61</v>
      </c>
      <c r="B64" s="63"/>
      <c r="C64" s="63"/>
      <c r="D64" s="63"/>
      <c r="E64" s="13">
        <v>45</v>
      </c>
      <c r="F64" s="14">
        <f>IF(ISERR(G64+H64),"-",G64+H64)</f>
        <v>71203.372999999992</v>
      </c>
      <c r="G64" s="15">
        <v>38725.74</v>
      </c>
      <c r="H64" s="15">
        <v>32477.633000000002</v>
      </c>
      <c r="I64" s="14">
        <f>IF(ISERR(J64+K64),"-",J64+K64)</f>
        <v>29120.355</v>
      </c>
      <c r="J64" s="15">
        <v>15886.59</v>
      </c>
      <c r="K64" s="15">
        <v>13233.764999999999</v>
      </c>
      <c r="L64" s="14">
        <f>IF(ISERR(M64+N64),"-",M64+N64)</f>
        <v>29393.642</v>
      </c>
      <c r="M64" s="14">
        <v>16319.61</v>
      </c>
      <c r="N64" s="14">
        <v>13074.031999999999</v>
      </c>
      <c r="O64" s="14">
        <f>IF(ISERR(P64+Q64),"-",P64+Q64)</f>
        <v>70930.08600000001</v>
      </c>
      <c r="P64" s="14">
        <f>IF(ISERR(G64+J64-M64),"-",G64+J64-M64)</f>
        <v>38292.720000000001</v>
      </c>
      <c r="Q64" s="14">
        <f>IF(ISERR(H64+K64-N64),"-",H64+K64-N64)</f>
        <v>32637.366000000002</v>
      </c>
      <c r="R64" s="16">
        <v>93.101716861691926</v>
      </c>
      <c r="S64" s="16">
        <v>97.398312722838554</v>
      </c>
      <c r="T64" s="16">
        <v>99.219292134925794</v>
      </c>
      <c r="U64" s="16">
        <f>IF(ISERR(O64/F64*100),"-",O64/F64*100)</f>
        <v>99.616188126368698</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O6:O7"/>
    <mergeCell ref="P6:P7"/>
    <mergeCell ref="J6:J7"/>
    <mergeCell ref="K6:K7"/>
    <mergeCell ref="L6:L7"/>
    <mergeCell ref="M6:M7"/>
    <mergeCell ref="N6:N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2710-B1B3-4A69-B99F-DB7145C8B860}">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activeCell="M3" sqref="M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1" t="s">
        <v>124</v>
      </c>
      <c r="B3" s="71"/>
      <c r="C3" s="71"/>
      <c r="D3" s="71"/>
      <c r="E3" s="71"/>
      <c r="F3" s="71"/>
      <c r="G3" s="71"/>
      <c r="H3" s="71"/>
      <c r="I3" s="71"/>
      <c r="J3" s="71"/>
      <c r="K3" s="71"/>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47" t="s">
        <v>2</v>
      </c>
      <c r="B5" s="47"/>
      <c r="C5" s="47"/>
      <c r="D5" s="47"/>
      <c r="E5" s="48"/>
      <c r="F5" s="40" t="s">
        <v>65</v>
      </c>
      <c r="G5" s="54"/>
      <c r="H5" s="64"/>
      <c r="I5" s="40" t="s">
        <v>66</v>
      </c>
      <c r="J5" s="54"/>
      <c r="K5" s="64"/>
      <c r="L5" s="40" t="s">
        <v>67</v>
      </c>
      <c r="M5" s="54"/>
      <c r="N5" s="64"/>
      <c r="O5" s="41" t="s">
        <v>68</v>
      </c>
      <c r="P5" s="54"/>
      <c r="Q5" s="64"/>
      <c r="R5" s="40" t="s">
        <v>69</v>
      </c>
      <c r="S5" s="54"/>
      <c r="T5" s="64"/>
      <c r="U5" s="40" t="s">
        <v>70</v>
      </c>
      <c r="V5" s="54"/>
      <c r="W5" s="64"/>
      <c r="X5" s="40" t="s">
        <v>71</v>
      </c>
      <c r="Y5" s="54"/>
      <c r="Z5" s="64"/>
    </row>
    <row r="6" spans="1:26" s="8" customFormat="1" ht="18" customHeight="1" x14ac:dyDescent="0.15">
      <c r="A6" s="49"/>
      <c r="B6" s="49"/>
      <c r="C6" s="49"/>
      <c r="D6" s="49"/>
      <c r="E6" s="48"/>
      <c r="F6" s="72" t="s">
        <v>72</v>
      </c>
      <c r="G6" s="66"/>
      <c r="H6" s="74" t="s">
        <v>73</v>
      </c>
      <c r="I6" s="72" t="s">
        <v>72</v>
      </c>
      <c r="J6" s="66"/>
      <c r="K6" s="74" t="s">
        <v>73</v>
      </c>
      <c r="L6" s="72" t="s">
        <v>72</v>
      </c>
      <c r="M6" s="66"/>
      <c r="N6" s="70" t="s">
        <v>73</v>
      </c>
      <c r="O6" s="65" t="s">
        <v>74</v>
      </c>
      <c r="P6" s="66"/>
      <c r="Q6" s="69" t="s">
        <v>75</v>
      </c>
      <c r="R6" s="72" t="s">
        <v>74</v>
      </c>
      <c r="S6" s="66"/>
      <c r="T6" s="74" t="s">
        <v>75</v>
      </c>
      <c r="U6" s="72" t="s">
        <v>74</v>
      </c>
      <c r="V6" s="66"/>
      <c r="W6" s="74" t="s">
        <v>75</v>
      </c>
      <c r="X6" s="72" t="s">
        <v>74</v>
      </c>
      <c r="Y6" s="66"/>
      <c r="Z6" s="74" t="s">
        <v>75</v>
      </c>
    </row>
    <row r="7" spans="1:26" s="8" customFormat="1" ht="18" customHeight="1" x14ac:dyDescent="0.15">
      <c r="A7" s="50"/>
      <c r="B7" s="50"/>
      <c r="C7" s="50"/>
      <c r="D7" s="50"/>
      <c r="E7" s="51"/>
      <c r="F7" s="73"/>
      <c r="G7" s="68"/>
      <c r="H7" s="69"/>
      <c r="I7" s="73"/>
      <c r="J7" s="68"/>
      <c r="K7" s="69"/>
      <c r="L7" s="73"/>
      <c r="M7" s="68"/>
      <c r="N7" s="70"/>
      <c r="O7" s="67"/>
      <c r="P7" s="68"/>
      <c r="Q7" s="70"/>
      <c r="R7" s="73"/>
      <c r="S7" s="68"/>
      <c r="T7" s="69"/>
      <c r="U7" s="73"/>
      <c r="V7" s="68"/>
      <c r="W7" s="69"/>
      <c r="X7" s="73"/>
      <c r="Y7" s="68"/>
      <c r="Z7" s="69"/>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63" t="s">
        <v>19</v>
      </c>
      <c r="B9" s="63"/>
      <c r="C9" s="63"/>
      <c r="D9" s="63"/>
      <c r="E9" s="13">
        <v>1</v>
      </c>
      <c r="F9" s="33"/>
      <c r="G9" s="32" t="s">
        <v>78</v>
      </c>
      <c r="H9" s="34">
        <v>165157.50700000001</v>
      </c>
      <c r="I9" s="35"/>
      <c r="J9" s="32" t="s">
        <v>79</v>
      </c>
      <c r="K9" s="34">
        <v>56494.358999999997</v>
      </c>
      <c r="L9" s="35"/>
      <c r="M9" s="32" t="s">
        <v>80</v>
      </c>
      <c r="N9" s="34">
        <v>44184.326000000001</v>
      </c>
      <c r="O9" s="35"/>
      <c r="P9" s="32" t="s">
        <v>81</v>
      </c>
      <c r="Q9" s="34">
        <v>37962.400000000001</v>
      </c>
      <c r="R9" s="35"/>
      <c r="S9" s="32" t="s">
        <v>82</v>
      </c>
      <c r="T9" s="34">
        <v>34266</v>
      </c>
      <c r="U9" s="35"/>
      <c r="V9" s="32" t="s">
        <v>83</v>
      </c>
      <c r="W9" s="34">
        <v>31570.277999999998</v>
      </c>
      <c r="X9" s="35"/>
      <c r="Y9" s="32" t="s">
        <v>84</v>
      </c>
      <c r="Z9" s="34">
        <v>30289</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63" t="s">
        <v>20</v>
      </c>
      <c r="B11" s="63"/>
      <c r="C11" s="63"/>
      <c r="D11" s="63"/>
      <c r="E11" s="13">
        <v>2</v>
      </c>
      <c r="F11" s="33"/>
      <c r="G11" s="32" t="s">
        <v>85</v>
      </c>
      <c r="H11" s="34">
        <v>132.19999999999999</v>
      </c>
      <c r="I11" s="35"/>
      <c r="J11" s="32" t="s">
        <v>80</v>
      </c>
      <c r="K11" s="34">
        <v>117.221</v>
      </c>
      <c r="L11" s="35"/>
      <c r="M11" s="32" t="s">
        <v>86</v>
      </c>
      <c r="N11" s="34">
        <v>60</v>
      </c>
      <c r="O11" s="35"/>
      <c r="P11" s="32" t="s">
        <v>87</v>
      </c>
      <c r="Q11" s="34">
        <v>52</v>
      </c>
      <c r="R11" s="35"/>
      <c r="S11" s="32" t="s">
        <v>88</v>
      </c>
      <c r="T11" s="34">
        <v>37</v>
      </c>
      <c r="U11" s="35"/>
      <c r="V11" s="32" t="s">
        <v>89</v>
      </c>
      <c r="W11" s="34">
        <v>34</v>
      </c>
      <c r="X11" s="35"/>
      <c r="Y11" s="32" t="s">
        <v>90</v>
      </c>
      <c r="Z11" s="34">
        <v>23</v>
      </c>
    </row>
    <row r="12" spans="1:26" s="8" customFormat="1" ht="12" customHeight="1" x14ac:dyDescent="0.15">
      <c r="A12" s="17"/>
      <c r="B12" s="17"/>
      <c r="C12" s="17"/>
      <c r="D12" s="17"/>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63" t="s">
        <v>21</v>
      </c>
      <c r="B13" s="63"/>
      <c r="C13" s="63"/>
      <c r="D13" s="63"/>
      <c r="E13" s="13">
        <v>3</v>
      </c>
      <c r="F13" s="33"/>
      <c r="G13" s="32" t="s">
        <v>78</v>
      </c>
      <c r="H13" s="34">
        <v>145409.45499999999</v>
      </c>
      <c r="I13" s="35"/>
      <c r="J13" s="32" t="s">
        <v>79</v>
      </c>
      <c r="K13" s="34">
        <v>44537.358999999997</v>
      </c>
      <c r="L13" s="35"/>
      <c r="M13" s="32" t="s">
        <v>80</v>
      </c>
      <c r="N13" s="34">
        <v>35566.027000000002</v>
      </c>
      <c r="O13" s="35"/>
      <c r="P13" s="32" t="s">
        <v>81</v>
      </c>
      <c r="Q13" s="34">
        <v>35195.800000000003</v>
      </c>
      <c r="R13" s="35"/>
      <c r="S13" s="32" t="s">
        <v>82</v>
      </c>
      <c r="T13" s="34">
        <v>31762</v>
      </c>
      <c r="U13" s="35"/>
      <c r="V13" s="32" t="s">
        <v>84</v>
      </c>
      <c r="W13" s="34">
        <v>27886</v>
      </c>
      <c r="X13" s="35"/>
      <c r="Y13" s="32" t="s">
        <v>83</v>
      </c>
      <c r="Z13" s="34">
        <v>25478.506000000001</v>
      </c>
    </row>
    <row r="14" spans="1:26" s="8" customFormat="1" ht="12" customHeight="1" x14ac:dyDescent="0.15">
      <c r="A14" s="17"/>
      <c r="B14" s="17"/>
      <c r="C14" s="63" t="s">
        <v>22</v>
      </c>
      <c r="D14" s="63"/>
      <c r="E14" s="13">
        <v>4</v>
      </c>
      <c r="F14" s="33"/>
      <c r="G14" s="32" t="s">
        <v>79</v>
      </c>
      <c r="H14" s="34">
        <v>25548.463</v>
      </c>
      <c r="I14" s="35"/>
      <c r="J14" s="32" t="s">
        <v>91</v>
      </c>
      <c r="K14" s="34">
        <v>7504</v>
      </c>
      <c r="L14" s="35"/>
      <c r="M14" s="32" t="s">
        <v>95</v>
      </c>
      <c r="N14" s="34">
        <v>2059.1999999999998</v>
      </c>
      <c r="O14" s="35"/>
      <c r="P14" s="32" t="s">
        <v>81</v>
      </c>
      <c r="Q14" s="34">
        <v>1772</v>
      </c>
      <c r="R14" s="35"/>
      <c r="S14" s="32" t="s">
        <v>96</v>
      </c>
      <c r="T14" s="34">
        <v>1699</v>
      </c>
      <c r="U14" s="35"/>
      <c r="V14" s="32" t="s">
        <v>97</v>
      </c>
      <c r="W14" s="34">
        <v>1379</v>
      </c>
      <c r="X14" s="35"/>
      <c r="Y14" s="32" t="s">
        <v>92</v>
      </c>
      <c r="Z14" s="34">
        <v>496.9</v>
      </c>
    </row>
    <row r="15" spans="1:26" s="8" customFormat="1" ht="12" customHeight="1" x14ac:dyDescent="0.15">
      <c r="A15" s="17"/>
      <c r="B15" s="17"/>
      <c r="C15" s="17"/>
      <c r="D15" s="17" t="s">
        <v>23</v>
      </c>
      <c r="E15" s="13">
        <v>5</v>
      </c>
      <c r="F15" s="33"/>
      <c r="G15" s="32" t="s">
        <v>79</v>
      </c>
      <c r="H15" s="34">
        <v>4163.6809999999996</v>
      </c>
      <c r="I15" s="35"/>
      <c r="J15" s="32" t="s">
        <v>91</v>
      </c>
      <c r="K15" s="34">
        <v>770</v>
      </c>
      <c r="L15" s="35"/>
      <c r="M15" s="32" t="s">
        <v>92</v>
      </c>
      <c r="N15" s="34">
        <v>229.6</v>
      </c>
      <c r="O15" s="35"/>
      <c r="P15" s="32" t="s">
        <v>93</v>
      </c>
      <c r="Q15" s="34">
        <v>50</v>
      </c>
      <c r="R15" s="35"/>
      <c r="S15" s="32" t="s">
        <v>94</v>
      </c>
      <c r="T15" s="34">
        <v>22</v>
      </c>
      <c r="U15" s="35"/>
      <c r="V15" s="32" t="s">
        <v>82</v>
      </c>
      <c r="W15" s="34">
        <v>22</v>
      </c>
      <c r="X15" s="35"/>
      <c r="Y15" s="32" t="s">
        <v>95</v>
      </c>
      <c r="Z15" s="34">
        <v>11.234999999999999</v>
      </c>
    </row>
    <row r="16" spans="1:26" s="8" customFormat="1" ht="12" customHeight="1" x14ac:dyDescent="0.15">
      <c r="A16" s="17"/>
      <c r="B16" s="17"/>
      <c r="C16" s="17"/>
      <c r="D16" s="17" t="s">
        <v>24</v>
      </c>
      <c r="E16" s="13">
        <v>6</v>
      </c>
      <c r="F16" s="33"/>
      <c r="G16" s="32" t="s">
        <v>79</v>
      </c>
      <c r="H16" s="34">
        <v>3604.1909999999998</v>
      </c>
      <c r="I16" s="35"/>
      <c r="J16" s="32" t="s">
        <v>91</v>
      </c>
      <c r="K16" s="34">
        <v>2769</v>
      </c>
      <c r="L16" s="35"/>
      <c r="M16" s="32" t="s">
        <v>95</v>
      </c>
      <c r="N16" s="34">
        <v>1784.86</v>
      </c>
      <c r="O16" s="35"/>
      <c r="P16" s="32" t="s">
        <v>96</v>
      </c>
      <c r="Q16" s="34">
        <v>377</v>
      </c>
      <c r="R16" s="35"/>
      <c r="S16" s="32" t="s">
        <v>97</v>
      </c>
      <c r="T16" s="34">
        <v>160</v>
      </c>
      <c r="U16" s="35"/>
      <c r="V16" s="32" t="s">
        <v>94</v>
      </c>
      <c r="W16" s="34">
        <v>153</v>
      </c>
      <c r="X16" s="35"/>
      <c r="Y16" s="32" t="s">
        <v>80</v>
      </c>
      <c r="Z16" s="34">
        <v>150</v>
      </c>
    </row>
    <row r="17" spans="1:26" s="8" customFormat="1" ht="12" customHeight="1" x14ac:dyDescent="0.15">
      <c r="A17" s="17"/>
      <c r="B17" s="17"/>
      <c r="C17" s="17"/>
      <c r="D17" s="17" t="s">
        <v>25</v>
      </c>
      <c r="E17" s="13">
        <v>7</v>
      </c>
      <c r="F17" s="33"/>
      <c r="G17" s="32" t="s">
        <v>79</v>
      </c>
      <c r="H17" s="34">
        <v>11533.668</v>
      </c>
      <c r="I17" s="35"/>
      <c r="J17" s="32" t="s">
        <v>91</v>
      </c>
      <c r="K17" s="34">
        <v>2322</v>
      </c>
      <c r="L17" s="35"/>
      <c r="M17" s="32" t="s">
        <v>96</v>
      </c>
      <c r="N17" s="34">
        <v>1316</v>
      </c>
      <c r="O17" s="35"/>
      <c r="P17" s="32" t="s">
        <v>97</v>
      </c>
      <c r="Q17" s="34">
        <v>1198</v>
      </c>
      <c r="R17" s="35"/>
      <c r="S17" s="32" t="s">
        <v>95</v>
      </c>
      <c r="T17" s="34">
        <v>226.58500000000001</v>
      </c>
      <c r="U17" s="35"/>
      <c r="V17" s="32" t="s">
        <v>94</v>
      </c>
      <c r="W17" s="34">
        <v>216</v>
      </c>
      <c r="X17" s="35"/>
      <c r="Y17" s="32" t="s">
        <v>93</v>
      </c>
      <c r="Z17" s="34">
        <v>181</v>
      </c>
    </row>
    <row r="18" spans="1:26" s="8" customFormat="1" ht="12" customHeight="1" x14ac:dyDescent="0.15">
      <c r="A18" s="17"/>
      <c r="B18" s="17"/>
      <c r="C18" s="17"/>
      <c r="D18" s="17"/>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17"/>
      <c r="B19" s="17"/>
      <c r="C19" s="17"/>
      <c r="D19" s="17" t="s">
        <v>26</v>
      </c>
      <c r="E19" s="13">
        <v>8</v>
      </c>
      <c r="F19" s="33"/>
      <c r="G19" s="32" t="s">
        <v>79</v>
      </c>
      <c r="H19" s="34">
        <v>2703.0590000000002</v>
      </c>
      <c r="I19" s="35"/>
      <c r="J19" s="32" t="s">
        <v>80</v>
      </c>
      <c r="K19" s="34">
        <v>83</v>
      </c>
      <c r="L19" s="35"/>
      <c r="M19" s="32" t="s">
        <v>94</v>
      </c>
      <c r="N19" s="34">
        <v>45</v>
      </c>
      <c r="O19" s="35"/>
      <c r="P19" s="32" t="s">
        <v>85</v>
      </c>
      <c r="Q19" s="34">
        <v>35</v>
      </c>
      <c r="R19" s="35"/>
      <c r="S19" s="32" t="s">
        <v>87</v>
      </c>
      <c r="T19" s="34">
        <v>27</v>
      </c>
      <c r="U19" s="35"/>
      <c r="V19" s="32" t="s">
        <v>93</v>
      </c>
      <c r="W19" s="34">
        <v>6</v>
      </c>
      <c r="X19" s="35"/>
      <c r="Y19" s="32" t="s">
        <v>106</v>
      </c>
      <c r="Z19" s="34">
        <v>5</v>
      </c>
    </row>
    <row r="20" spans="1:26" s="8" customFormat="1" ht="12" customHeight="1" x14ac:dyDescent="0.15">
      <c r="A20" s="17"/>
      <c r="B20" s="17"/>
      <c r="C20" s="17"/>
      <c r="D20" s="17" t="s">
        <v>27</v>
      </c>
      <c r="E20" s="13">
        <v>9</v>
      </c>
      <c r="F20" s="33"/>
      <c r="G20" s="32" t="s">
        <v>79</v>
      </c>
      <c r="H20" s="34">
        <v>3478.864</v>
      </c>
      <c r="I20" s="35"/>
      <c r="J20" s="32" t="s">
        <v>91</v>
      </c>
      <c r="K20" s="34">
        <v>196</v>
      </c>
      <c r="L20" s="35"/>
      <c r="M20" s="32" t="s">
        <v>94</v>
      </c>
      <c r="N20" s="34">
        <v>25</v>
      </c>
      <c r="O20" s="35"/>
      <c r="P20" s="32" t="s">
        <v>80</v>
      </c>
      <c r="Q20" s="34">
        <v>22</v>
      </c>
      <c r="R20" s="35"/>
      <c r="S20" s="32" t="s">
        <v>85</v>
      </c>
      <c r="T20" s="34">
        <v>3</v>
      </c>
      <c r="U20" s="35"/>
      <c r="V20" s="32" t="s">
        <v>117</v>
      </c>
      <c r="W20" s="34">
        <v>1</v>
      </c>
      <c r="X20" s="35"/>
      <c r="Y20" s="32" t="s">
        <v>88</v>
      </c>
      <c r="Z20" s="34">
        <v>0.51</v>
      </c>
    </row>
    <row r="21" spans="1:26" s="8" customFormat="1" ht="12" customHeight="1" x14ac:dyDescent="0.15">
      <c r="A21" s="17"/>
      <c r="B21" s="17"/>
      <c r="C21" s="17"/>
      <c r="D21" s="17" t="s">
        <v>28</v>
      </c>
      <c r="E21" s="13">
        <v>10</v>
      </c>
      <c r="F21" s="33"/>
      <c r="G21" s="32" t="s">
        <v>81</v>
      </c>
      <c r="H21" s="34">
        <v>1772</v>
      </c>
      <c r="I21" s="35"/>
      <c r="J21" s="32" t="s">
        <v>91</v>
      </c>
      <c r="K21" s="34">
        <v>1445</v>
      </c>
      <c r="L21" s="35"/>
      <c r="M21" s="32" t="s">
        <v>78</v>
      </c>
      <c r="N21" s="34">
        <v>339</v>
      </c>
      <c r="O21" s="35"/>
      <c r="P21" s="32" t="s">
        <v>89</v>
      </c>
      <c r="Q21" s="34">
        <v>257</v>
      </c>
      <c r="R21" s="35"/>
      <c r="S21" s="32" t="s">
        <v>85</v>
      </c>
      <c r="T21" s="34">
        <v>231.91</v>
      </c>
      <c r="U21" s="35"/>
      <c r="V21" s="32" t="s">
        <v>98</v>
      </c>
      <c r="W21" s="34">
        <v>97</v>
      </c>
      <c r="X21" s="35"/>
      <c r="Y21" s="32" t="s">
        <v>79</v>
      </c>
      <c r="Z21" s="34">
        <v>65</v>
      </c>
    </row>
    <row r="22" spans="1:26" s="8" customFormat="1" ht="12" customHeight="1" x14ac:dyDescent="0.15">
      <c r="A22" s="17"/>
      <c r="B22" s="17"/>
      <c r="C22" s="63" t="s">
        <v>29</v>
      </c>
      <c r="D22" s="63"/>
      <c r="E22" s="13">
        <v>11</v>
      </c>
      <c r="F22" s="33"/>
      <c r="G22" s="32" t="s">
        <v>79</v>
      </c>
      <c r="H22" s="34">
        <v>979.56399999999996</v>
      </c>
      <c r="I22" s="35"/>
      <c r="J22" s="32" t="s">
        <v>91</v>
      </c>
      <c r="K22" s="34">
        <v>531</v>
      </c>
      <c r="L22" s="35"/>
      <c r="M22" s="32" t="s">
        <v>95</v>
      </c>
      <c r="N22" s="34">
        <v>333.8</v>
      </c>
      <c r="O22" s="35"/>
      <c r="P22" s="32" t="s">
        <v>99</v>
      </c>
      <c r="Q22" s="34">
        <v>49</v>
      </c>
      <c r="R22" s="35"/>
      <c r="S22" s="32" t="s">
        <v>78</v>
      </c>
      <c r="T22" s="34">
        <v>46</v>
      </c>
      <c r="U22" s="35"/>
      <c r="V22" s="32" t="s">
        <v>88</v>
      </c>
      <c r="W22" s="34">
        <v>41.14</v>
      </c>
      <c r="X22" s="35"/>
      <c r="Y22" s="32" t="s">
        <v>92</v>
      </c>
      <c r="Z22" s="34">
        <v>40.1</v>
      </c>
    </row>
    <row r="23" spans="1:26" s="8" customFormat="1" ht="12" customHeight="1" x14ac:dyDescent="0.15">
      <c r="A23" s="17"/>
      <c r="B23" s="17"/>
      <c r="C23" s="63" t="s">
        <v>30</v>
      </c>
      <c r="D23" s="63"/>
      <c r="E23" s="13">
        <v>12</v>
      </c>
      <c r="F23" s="33"/>
      <c r="G23" s="32" t="s">
        <v>79</v>
      </c>
      <c r="H23" s="34">
        <v>13323.758</v>
      </c>
      <c r="I23" s="35"/>
      <c r="J23" s="32" t="s">
        <v>96</v>
      </c>
      <c r="K23" s="34">
        <v>7155</v>
      </c>
      <c r="L23" s="35"/>
      <c r="M23" s="32" t="s">
        <v>97</v>
      </c>
      <c r="N23" s="34">
        <v>3510</v>
      </c>
      <c r="O23" s="35"/>
      <c r="P23" s="32" t="s">
        <v>92</v>
      </c>
      <c r="Q23" s="34">
        <v>1350.7</v>
      </c>
      <c r="R23" s="35"/>
      <c r="S23" s="32" t="s">
        <v>93</v>
      </c>
      <c r="T23" s="34">
        <v>1332</v>
      </c>
      <c r="U23" s="35"/>
      <c r="V23" s="32" t="s">
        <v>80</v>
      </c>
      <c r="W23" s="34">
        <v>82</v>
      </c>
      <c r="X23" s="35"/>
      <c r="Y23" s="32" t="s">
        <v>89</v>
      </c>
      <c r="Z23" s="34">
        <v>63</v>
      </c>
    </row>
    <row r="24" spans="1:26" s="8" customFormat="1" ht="12" customHeight="1" x14ac:dyDescent="0.15">
      <c r="A24" s="17"/>
      <c r="B24" s="17"/>
      <c r="C24" s="17"/>
      <c r="D24" s="17"/>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17"/>
      <c r="B25" s="17"/>
      <c r="C25" s="63" t="s">
        <v>31</v>
      </c>
      <c r="D25" s="63"/>
      <c r="E25" s="13">
        <v>13</v>
      </c>
      <c r="F25" s="33"/>
      <c r="G25" s="32" t="s">
        <v>78</v>
      </c>
      <c r="H25" s="34">
        <v>22246.879000000001</v>
      </c>
      <c r="I25" s="35"/>
      <c r="J25" s="32" t="s">
        <v>82</v>
      </c>
      <c r="K25" s="34">
        <v>12613</v>
      </c>
      <c r="L25" s="35"/>
      <c r="M25" s="32" t="s">
        <v>100</v>
      </c>
      <c r="N25" s="34">
        <v>7096</v>
      </c>
      <c r="O25" s="35"/>
      <c r="P25" s="32" t="s">
        <v>87</v>
      </c>
      <c r="Q25" s="34">
        <v>4937.1000000000004</v>
      </c>
      <c r="R25" s="35"/>
      <c r="S25" s="32" t="s">
        <v>99</v>
      </c>
      <c r="T25" s="34">
        <v>3258</v>
      </c>
      <c r="U25" s="35"/>
      <c r="V25" s="32" t="s">
        <v>101</v>
      </c>
      <c r="W25" s="34" t="s">
        <v>125</v>
      </c>
      <c r="X25" s="35"/>
      <c r="Y25" s="32" t="s">
        <v>102</v>
      </c>
      <c r="Z25" s="34">
        <v>1956</v>
      </c>
    </row>
    <row r="26" spans="1:26" s="8" customFormat="1" ht="12" customHeight="1" x14ac:dyDescent="0.15">
      <c r="A26" s="17"/>
      <c r="B26" s="17"/>
      <c r="C26" s="63" t="s">
        <v>32</v>
      </c>
      <c r="D26" s="63"/>
      <c r="E26" s="13">
        <v>14</v>
      </c>
      <c r="F26" s="33"/>
      <c r="G26" s="32" t="s">
        <v>78</v>
      </c>
      <c r="H26" s="34">
        <v>12352</v>
      </c>
      <c r="I26" s="35"/>
      <c r="J26" s="32" t="s">
        <v>80</v>
      </c>
      <c r="K26" s="34">
        <v>466</v>
      </c>
      <c r="L26" s="35"/>
      <c r="M26" s="32" t="s">
        <v>82</v>
      </c>
      <c r="N26" s="34">
        <v>307</v>
      </c>
      <c r="O26" s="35"/>
      <c r="P26" s="32" t="s">
        <v>87</v>
      </c>
      <c r="Q26" s="34">
        <v>280</v>
      </c>
      <c r="R26" s="35"/>
      <c r="S26" s="32" t="s">
        <v>103</v>
      </c>
      <c r="T26" s="34">
        <v>136</v>
      </c>
      <c r="U26" s="35"/>
      <c r="V26" s="32" t="s">
        <v>89</v>
      </c>
      <c r="W26" s="34">
        <v>120</v>
      </c>
      <c r="X26" s="35"/>
      <c r="Y26" s="32" t="s">
        <v>99</v>
      </c>
      <c r="Z26" s="34">
        <v>112</v>
      </c>
    </row>
    <row r="27" spans="1:26" s="8" customFormat="1" ht="12" customHeight="1" x14ac:dyDescent="0.15">
      <c r="A27" s="17"/>
      <c r="B27" s="17"/>
      <c r="C27" s="63" t="s">
        <v>33</v>
      </c>
      <c r="D27" s="63"/>
      <c r="E27" s="13">
        <v>15</v>
      </c>
      <c r="F27" s="33"/>
      <c r="G27" s="32" t="s">
        <v>100</v>
      </c>
      <c r="H27" s="34">
        <v>4184</v>
      </c>
      <c r="I27" s="35"/>
      <c r="J27" s="32" t="s">
        <v>104</v>
      </c>
      <c r="K27" s="34">
        <v>2155</v>
      </c>
      <c r="L27" s="35"/>
      <c r="M27" s="32" t="s">
        <v>102</v>
      </c>
      <c r="N27" s="34">
        <v>1600</v>
      </c>
      <c r="O27" s="35"/>
      <c r="P27" s="32" t="s">
        <v>78</v>
      </c>
      <c r="Q27" s="34">
        <v>1050</v>
      </c>
      <c r="R27" s="35"/>
      <c r="S27" s="32" t="s">
        <v>89</v>
      </c>
      <c r="T27" s="34">
        <v>437</v>
      </c>
      <c r="U27" s="35"/>
      <c r="V27" s="32" t="s">
        <v>103</v>
      </c>
      <c r="W27" s="34">
        <v>292</v>
      </c>
      <c r="X27" s="35"/>
      <c r="Y27" s="32" t="s">
        <v>82</v>
      </c>
      <c r="Z27" s="34">
        <v>236</v>
      </c>
    </row>
    <row r="28" spans="1:26" s="8" customFormat="1" ht="12" customHeight="1" x14ac:dyDescent="0.15">
      <c r="A28" s="17"/>
      <c r="B28" s="17"/>
      <c r="C28" s="63" t="s">
        <v>34</v>
      </c>
      <c r="D28" s="63"/>
      <c r="E28" s="13">
        <v>16</v>
      </c>
      <c r="F28" s="33"/>
      <c r="G28" s="32" t="s">
        <v>103</v>
      </c>
      <c r="H28" s="34">
        <v>2822</v>
      </c>
      <c r="I28" s="35"/>
      <c r="J28" s="32" t="s">
        <v>84</v>
      </c>
      <c r="K28" s="34">
        <v>2555</v>
      </c>
      <c r="L28" s="35"/>
      <c r="M28" s="32" t="s">
        <v>106</v>
      </c>
      <c r="N28" s="34">
        <v>1748</v>
      </c>
      <c r="O28" s="35"/>
      <c r="P28" s="32" t="s">
        <v>105</v>
      </c>
      <c r="Q28" s="34">
        <v>1706.5930000000001</v>
      </c>
      <c r="R28" s="35"/>
      <c r="S28" s="32" t="s">
        <v>101</v>
      </c>
      <c r="T28" s="34" t="s">
        <v>125</v>
      </c>
      <c r="U28" s="35"/>
      <c r="V28" s="32" t="s">
        <v>108</v>
      </c>
      <c r="W28" s="34">
        <v>1480</v>
      </c>
      <c r="X28" s="35"/>
      <c r="Y28" s="32" t="s">
        <v>96</v>
      </c>
      <c r="Z28" s="34">
        <v>1258</v>
      </c>
    </row>
    <row r="29" spans="1:26" s="8" customFormat="1" ht="12" customHeight="1" x14ac:dyDescent="0.15">
      <c r="A29" s="17"/>
      <c r="B29" s="17"/>
      <c r="C29" s="17"/>
      <c r="D29" s="17" t="s">
        <v>35</v>
      </c>
      <c r="E29" s="13">
        <v>17</v>
      </c>
      <c r="F29" s="33"/>
      <c r="G29" s="32" t="s">
        <v>84</v>
      </c>
      <c r="H29" s="34">
        <v>2332</v>
      </c>
      <c r="I29" s="35"/>
      <c r="J29" s="32" t="s">
        <v>103</v>
      </c>
      <c r="K29" s="34">
        <v>1801</v>
      </c>
      <c r="L29" s="35"/>
      <c r="M29" s="32" t="s">
        <v>101</v>
      </c>
      <c r="N29" s="34" t="s">
        <v>125</v>
      </c>
      <c r="O29" s="35"/>
      <c r="P29" s="32" t="s">
        <v>105</v>
      </c>
      <c r="Q29" s="34">
        <v>1572</v>
      </c>
      <c r="R29" s="35"/>
      <c r="S29" s="32" t="s">
        <v>106</v>
      </c>
      <c r="T29" s="34">
        <v>1294</v>
      </c>
      <c r="U29" s="35"/>
      <c r="V29" s="32" t="s">
        <v>93</v>
      </c>
      <c r="W29" s="34">
        <v>1180</v>
      </c>
      <c r="X29" s="35"/>
      <c r="Y29" s="32" t="s">
        <v>107</v>
      </c>
      <c r="Z29" s="34">
        <v>1171</v>
      </c>
    </row>
    <row r="30" spans="1:26" s="8" customFormat="1" ht="12" customHeight="1" x14ac:dyDescent="0.15">
      <c r="A30" s="17"/>
      <c r="B30" s="17"/>
      <c r="C30" s="17"/>
      <c r="D30" s="17"/>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17"/>
      <c r="B31" s="17"/>
      <c r="C31" s="17"/>
      <c r="D31" s="17" t="s">
        <v>36</v>
      </c>
      <c r="E31" s="13">
        <v>18</v>
      </c>
      <c r="F31" s="33"/>
      <c r="G31" s="32" t="s">
        <v>108</v>
      </c>
      <c r="H31" s="34">
        <v>1262</v>
      </c>
      <c r="I31" s="35"/>
      <c r="J31" s="32" t="s">
        <v>103</v>
      </c>
      <c r="K31" s="34">
        <v>1021</v>
      </c>
      <c r="L31" s="35"/>
      <c r="M31" s="32" t="s">
        <v>96</v>
      </c>
      <c r="N31" s="34">
        <v>674</v>
      </c>
      <c r="O31" s="35"/>
      <c r="P31" s="32" t="s">
        <v>109</v>
      </c>
      <c r="Q31" s="34">
        <v>620</v>
      </c>
      <c r="R31" s="35"/>
      <c r="S31" s="32" t="s">
        <v>110</v>
      </c>
      <c r="T31" s="34">
        <v>502</v>
      </c>
      <c r="U31" s="35"/>
      <c r="V31" s="32" t="s">
        <v>86</v>
      </c>
      <c r="W31" s="34">
        <v>502</v>
      </c>
      <c r="X31" s="35"/>
      <c r="Y31" s="32" t="s">
        <v>106</v>
      </c>
      <c r="Z31" s="34">
        <v>454</v>
      </c>
    </row>
    <row r="32" spans="1:26" s="8" customFormat="1" ht="12" customHeight="1" x14ac:dyDescent="0.15">
      <c r="A32" s="17"/>
      <c r="B32" s="17"/>
      <c r="C32" s="63" t="s">
        <v>37</v>
      </c>
      <c r="D32" s="63"/>
      <c r="E32" s="13">
        <v>19</v>
      </c>
      <c r="F32" s="33"/>
      <c r="G32" s="32" t="s">
        <v>111</v>
      </c>
      <c r="H32" s="34">
        <v>10032</v>
      </c>
      <c r="I32" s="35"/>
      <c r="J32" s="32" t="s">
        <v>78</v>
      </c>
      <c r="K32" s="34">
        <v>2319</v>
      </c>
      <c r="L32" s="35"/>
      <c r="M32" s="32" t="s">
        <v>106</v>
      </c>
      <c r="N32" s="34">
        <v>2144</v>
      </c>
      <c r="O32" s="35"/>
      <c r="P32" s="32" t="s">
        <v>103</v>
      </c>
      <c r="Q32" s="34">
        <v>2006</v>
      </c>
      <c r="R32" s="35"/>
      <c r="S32" s="32" t="s">
        <v>110</v>
      </c>
      <c r="T32" s="34">
        <v>621</v>
      </c>
      <c r="U32" s="35"/>
      <c r="V32" s="32" t="s">
        <v>109</v>
      </c>
      <c r="W32" s="34">
        <v>430</v>
      </c>
      <c r="X32" s="35"/>
      <c r="Y32" s="32" t="s">
        <v>80</v>
      </c>
      <c r="Z32" s="34">
        <v>398.048</v>
      </c>
    </row>
    <row r="33" spans="1:26" s="8" customFormat="1" ht="12" customHeight="1" x14ac:dyDescent="0.15">
      <c r="A33" s="17"/>
      <c r="B33" s="17"/>
      <c r="C33" s="63" t="s">
        <v>38</v>
      </c>
      <c r="D33" s="63"/>
      <c r="E33" s="13">
        <v>20</v>
      </c>
      <c r="F33" s="33"/>
      <c r="G33" s="32" t="s">
        <v>90</v>
      </c>
      <c r="H33" s="34">
        <v>8502</v>
      </c>
      <c r="I33" s="35"/>
      <c r="J33" s="32" t="s">
        <v>84</v>
      </c>
      <c r="K33" s="34">
        <v>7775</v>
      </c>
      <c r="L33" s="35"/>
      <c r="M33" s="32" t="s">
        <v>93</v>
      </c>
      <c r="N33" s="34">
        <v>7046.7</v>
      </c>
      <c r="O33" s="35"/>
      <c r="P33" s="32" t="s">
        <v>106</v>
      </c>
      <c r="Q33" s="34">
        <v>6730</v>
      </c>
      <c r="R33" s="35"/>
      <c r="S33" s="32" t="s">
        <v>78</v>
      </c>
      <c r="T33" s="34">
        <v>5646</v>
      </c>
      <c r="U33" s="35"/>
      <c r="V33" s="32" t="s">
        <v>109</v>
      </c>
      <c r="W33" s="34">
        <v>3520</v>
      </c>
      <c r="X33" s="35"/>
      <c r="Y33" s="32" t="s">
        <v>107</v>
      </c>
      <c r="Z33" s="34">
        <v>3335</v>
      </c>
    </row>
    <row r="34" spans="1:26" s="8" customFormat="1" ht="12" customHeight="1" x14ac:dyDescent="0.15">
      <c r="A34" s="17"/>
      <c r="B34" s="17"/>
      <c r="C34" s="63" t="s">
        <v>39</v>
      </c>
      <c r="D34" s="63"/>
      <c r="E34" s="13">
        <v>21</v>
      </c>
      <c r="F34" s="33"/>
      <c r="G34" s="32" t="s">
        <v>105</v>
      </c>
      <c r="H34" s="34">
        <v>1458.3510000000001</v>
      </c>
      <c r="I34" s="35"/>
      <c r="J34" s="32" t="s">
        <v>112</v>
      </c>
      <c r="K34" s="34">
        <v>1402</v>
      </c>
      <c r="L34" s="35"/>
      <c r="M34" s="32" t="s">
        <v>113</v>
      </c>
      <c r="N34" s="34">
        <v>1186.5</v>
      </c>
      <c r="O34" s="35"/>
      <c r="P34" s="32" t="s">
        <v>92</v>
      </c>
      <c r="Q34" s="34">
        <v>1183.2</v>
      </c>
      <c r="R34" s="35"/>
      <c r="S34" s="32" t="s">
        <v>101</v>
      </c>
      <c r="T34" s="34" t="s">
        <v>125</v>
      </c>
      <c r="U34" s="35"/>
      <c r="V34" s="32" t="s">
        <v>90</v>
      </c>
      <c r="W34" s="34">
        <v>888</v>
      </c>
      <c r="X34" s="35"/>
      <c r="Y34" s="32" t="s">
        <v>114</v>
      </c>
      <c r="Z34" s="34">
        <v>825</v>
      </c>
    </row>
    <row r="35" spans="1:26" s="8" customFormat="1" ht="12" customHeight="1" x14ac:dyDescent="0.15">
      <c r="A35" s="17"/>
      <c r="B35" s="17"/>
      <c r="C35" s="63" t="s">
        <v>40</v>
      </c>
      <c r="D35" s="63"/>
      <c r="E35" s="13">
        <v>22</v>
      </c>
      <c r="F35" s="33"/>
      <c r="G35" s="32" t="s">
        <v>78</v>
      </c>
      <c r="H35" s="34">
        <v>4390.2839999999997</v>
      </c>
      <c r="I35" s="35"/>
      <c r="J35" s="32" t="s">
        <v>93</v>
      </c>
      <c r="K35" s="34">
        <v>1689</v>
      </c>
      <c r="L35" s="35"/>
      <c r="M35" s="32" t="s">
        <v>115</v>
      </c>
      <c r="N35" s="34">
        <v>885</v>
      </c>
      <c r="O35" s="35"/>
      <c r="P35" s="32" t="s">
        <v>80</v>
      </c>
      <c r="Q35" s="34">
        <v>682.7</v>
      </c>
      <c r="R35" s="35"/>
      <c r="S35" s="32" t="s">
        <v>82</v>
      </c>
      <c r="T35" s="34">
        <v>610</v>
      </c>
      <c r="U35" s="35"/>
      <c r="V35" s="32" t="s">
        <v>105</v>
      </c>
      <c r="W35" s="34">
        <v>549.78</v>
      </c>
      <c r="X35" s="35"/>
      <c r="Y35" s="32" t="s">
        <v>100</v>
      </c>
      <c r="Z35" s="34">
        <v>369</v>
      </c>
    </row>
    <row r="36" spans="1:26" s="8" customFormat="1" ht="12" customHeight="1" x14ac:dyDescent="0.15">
      <c r="A36" s="17"/>
      <c r="B36" s="17"/>
      <c r="C36" s="17"/>
      <c r="D36" s="17"/>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17"/>
      <c r="B37" s="17"/>
      <c r="C37" s="63" t="s">
        <v>41</v>
      </c>
      <c r="D37" s="63"/>
      <c r="E37" s="13">
        <v>23</v>
      </c>
      <c r="F37" s="33"/>
      <c r="G37" s="32" t="s">
        <v>78</v>
      </c>
      <c r="H37" s="34">
        <v>3108</v>
      </c>
      <c r="I37" s="35"/>
      <c r="J37" s="32" t="s">
        <v>115</v>
      </c>
      <c r="K37" s="34">
        <v>1391</v>
      </c>
      <c r="L37" s="35"/>
      <c r="M37" s="32" t="s">
        <v>93</v>
      </c>
      <c r="N37" s="34">
        <v>706</v>
      </c>
      <c r="O37" s="35"/>
      <c r="P37" s="32" t="s">
        <v>82</v>
      </c>
      <c r="Q37" s="34">
        <v>391</v>
      </c>
      <c r="R37" s="35"/>
      <c r="S37" s="32" t="s">
        <v>80</v>
      </c>
      <c r="T37" s="34">
        <v>329.94</v>
      </c>
      <c r="U37" s="35"/>
      <c r="V37" s="32" t="s">
        <v>100</v>
      </c>
      <c r="W37" s="34">
        <v>319</v>
      </c>
      <c r="X37" s="35"/>
      <c r="Y37" s="32" t="s">
        <v>81</v>
      </c>
      <c r="Z37" s="34">
        <v>174</v>
      </c>
    </row>
    <row r="38" spans="1:26" s="8" customFormat="1" ht="12" customHeight="1" x14ac:dyDescent="0.15">
      <c r="A38" s="17"/>
      <c r="B38" s="17"/>
      <c r="C38" s="63" t="s">
        <v>42</v>
      </c>
      <c r="D38" s="63"/>
      <c r="E38" s="13">
        <v>24</v>
      </c>
      <c r="F38" s="33"/>
      <c r="G38" s="32" t="s">
        <v>92</v>
      </c>
      <c r="H38" s="34">
        <v>971.3</v>
      </c>
      <c r="I38" s="35"/>
      <c r="J38" s="32" t="s">
        <v>78</v>
      </c>
      <c r="K38" s="34">
        <v>955</v>
      </c>
      <c r="L38" s="35"/>
      <c r="M38" s="32" t="s">
        <v>100</v>
      </c>
      <c r="N38" s="34">
        <v>850</v>
      </c>
      <c r="O38" s="35"/>
      <c r="P38" s="32" t="s">
        <v>104</v>
      </c>
      <c r="Q38" s="34">
        <v>656</v>
      </c>
      <c r="R38" s="35"/>
      <c r="S38" s="32" t="s">
        <v>115</v>
      </c>
      <c r="T38" s="34">
        <v>434</v>
      </c>
      <c r="U38" s="35"/>
      <c r="V38" s="32" t="s">
        <v>116</v>
      </c>
      <c r="W38" s="34">
        <v>263</v>
      </c>
      <c r="X38" s="35"/>
      <c r="Y38" s="32" t="s">
        <v>93</v>
      </c>
      <c r="Z38" s="34">
        <v>250.4</v>
      </c>
    </row>
    <row r="39" spans="1:26" s="8" customFormat="1" ht="12" customHeight="1" x14ac:dyDescent="0.15">
      <c r="A39" s="17"/>
      <c r="B39" s="17"/>
      <c r="C39" s="63" t="s">
        <v>43</v>
      </c>
      <c r="D39" s="63"/>
      <c r="E39" s="13">
        <v>25</v>
      </c>
      <c r="F39" s="33"/>
      <c r="G39" s="32" t="s">
        <v>78</v>
      </c>
      <c r="H39" s="34">
        <v>1379</v>
      </c>
      <c r="I39" s="35"/>
      <c r="J39" s="32" t="s">
        <v>115</v>
      </c>
      <c r="K39" s="34">
        <v>1034</v>
      </c>
      <c r="L39" s="35"/>
      <c r="M39" s="32" t="s">
        <v>85</v>
      </c>
      <c r="N39" s="34">
        <v>567.9</v>
      </c>
      <c r="O39" s="35"/>
      <c r="P39" s="32" t="s">
        <v>80</v>
      </c>
      <c r="Q39" s="34">
        <v>293.95</v>
      </c>
      <c r="R39" s="35"/>
      <c r="S39" s="32" t="s">
        <v>82</v>
      </c>
      <c r="T39" s="34">
        <v>141</v>
      </c>
      <c r="U39" s="35"/>
      <c r="V39" s="32" t="s">
        <v>109</v>
      </c>
      <c r="W39" s="34">
        <v>132</v>
      </c>
      <c r="X39" s="35"/>
      <c r="Y39" s="32" t="s">
        <v>99</v>
      </c>
      <c r="Z39" s="34">
        <v>104</v>
      </c>
    </row>
    <row r="40" spans="1:26" s="8" customFormat="1" ht="12" customHeight="1" x14ac:dyDescent="0.15">
      <c r="A40" s="17"/>
      <c r="B40" s="17"/>
      <c r="C40" s="63" t="s">
        <v>44</v>
      </c>
      <c r="D40" s="63"/>
      <c r="E40" s="13">
        <v>26</v>
      </c>
      <c r="F40" s="33"/>
      <c r="G40" s="32" t="s">
        <v>78</v>
      </c>
      <c r="H40" s="34">
        <v>20502.114000000001</v>
      </c>
      <c r="I40" s="35"/>
      <c r="J40" s="32" t="s">
        <v>80</v>
      </c>
      <c r="K40" s="34">
        <v>15968.092000000001</v>
      </c>
      <c r="L40" s="35"/>
      <c r="M40" s="32" t="s">
        <v>81</v>
      </c>
      <c r="N40" s="34">
        <v>15446</v>
      </c>
      <c r="O40" s="35"/>
      <c r="P40" s="32" t="s">
        <v>82</v>
      </c>
      <c r="Q40" s="34">
        <v>12063</v>
      </c>
      <c r="R40" s="35"/>
      <c r="S40" s="32" t="s">
        <v>83</v>
      </c>
      <c r="T40" s="34">
        <v>9465.3029999999999</v>
      </c>
      <c r="U40" s="35"/>
      <c r="V40" s="32" t="s">
        <v>100</v>
      </c>
      <c r="W40" s="34">
        <v>5332</v>
      </c>
      <c r="X40" s="35"/>
      <c r="Y40" s="32" t="s">
        <v>99</v>
      </c>
      <c r="Z40" s="34">
        <v>5000</v>
      </c>
    </row>
    <row r="41" spans="1:26" s="8" customFormat="1" ht="12" customHeight="1" x14ac:dyDescent="0.15">
      <c r="A41" s="17"/>
      <c r="B41" s="17"/>
      <c r="C41" s="63" t="s">
        <v>45</v>
      </c>
      <c r="D41" s="63"/>
      <c r="E41" s="13">
        <v>27</v>
      </c>
      <c r="F41" s="33"/>
      <c r="G41" s="32" t="s">
        <v>78</v>
      </c>
      <c r="H41" s="34">
        <v>10494.477999999999</v>
      </c>
      <c r="I41" s="35"/>
      <c r="J41" s="32" t="s">
        <v>117</v>
      </c>
      <c r="K41" s="34">
        <v>3842</v>
      </c>
      <c r="L41" s="35"/>
      <c r="M41" s="32" t="s">
        <v>84</v>
      </c>
      <c r="N41" s="34">
        <v>3605</v>
      </c>
      <c r="O41" s="35"/>
      <c r="P41" s="32" t="s">
        <v>118</v>
      </c>
      <c r="Q41" s="34">
        <v>1944.9</v>
      </c>
      <c r="R41" s="35"/>
      <c r="S41" s="32" t="s">
        <v>100</v>
      </c>
      <c r="T41" s="34">
        <v>1675</v>
      </c>
      <c r="U41" s="35"/>
      <c r="V41" s="32" t="s">
        <v>102</v>
      </c>
      <c r="W41" s="34">
        <v>1331</v>
      </c>
      <c r="X41" s="35"/>
      <c r="Y41" s="32" t="s">
        <v>80</v>
      </c>
      <c r="Z41" s="34">
        <v>1212.68</v>
      </c>
    </row>
    <row r="42" spans="1:26" s="8" customFormat="1" ht="12" customHeight="1" x14ac:dyDescent="0.15">
      <c r="A42" s="17"/>
      <c r="B42" s="17"/>
      <c r="C42" s="17"/>
      <c r="D42" s="17"/>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17"/>
      <c r="B43" s="17"/>
      <c r="C43" s="63" t="s">
        <v>46</v>
      </c>
      <c r="D43" s="63"/>
      <c r="E43" s="13">
        <v>28</v>
      </c>
      <c r="F43" s="33"/>
      <c r="G43" s="32" t="s">
        <v>78</v>
      </c>
      <c r="H43" s="34">
        <v>29093.84</v>
      </c>
      <c r="I43" s="35"/>
      <c r="J43" s="32" t="s">
        <v>81</v>
      </c>
      <c r="K43" s="34">
        <v>7982.5</v>
      </c>
      <c r="L43" s="35"/>
      <c r="M43" s="32" t="s">
        <v>85</v>
      </c>
      <c r="N43" s="34">
        <v>4346.5</v>
      </c>
      <c r="O43" s="35"/>
      <c r="P43" s="32" t="s">
        <v>83</v>
      </c>
      <c r="Q43" s="34">
        <v>2676.672</v>
      </c>
      <c r="R43" s="35"/>
      <c r="S43" s="32" t="s">
        <v>80</v>
      </c>
      <c r="T43" s="34">
        <v>2577.2399999999998</v>
      </c>
      <c r="U43" s="35"/>
      <c r="V43" s="32" t="s">
        <v>87</v>
      </c>
      <c r="W43" s="34">
        <v>2141.4</v>
      </c>
      <c r="X43" s="35"/>
      <c r="Y43" s="32" t="s">
        <v>89</v>
      </c>
      <c r="Z43" s="34">
        <v>825</v>
      </c>
    </row>
    <row r="44" spans="1:26" s="8" customFormat="1" ht="12" customHeight="1" x14ac:dyDescent="0.15">
      <c r="A44" s="17"/>
      <c r="B44" s="17"/>
      <c r="C44" s="63" t="s">
        <v>47</v>
      </c>
      <c r="D44" s="63"/>
      <c r="E44" s="13">
        <v>29</v>
      </c>
      <c r="F44" s="33"/>
      <c r="G44" s="32" t="s">
        <v>78</v>
      </c>
      <c r="H44" s="34">
        <v>9403</v>
      </c>
      <c r="I44" s="35"/>
      <c r="J44" s="32" t="s">
        <v>84</v>
      </c>
      <c r="K44" s="34">
        <v>7227</v>
      </c>
      <c r="L44" s="35"/>
      <c r="M44" s="32" t="s">
        <v>102</v>
      </c>
      <c r="N44" s="34">
        <v>2855</v>
      </c>
      <c r="O44" s="35"/>
      <c r="P44" s="32" t="s">
        <v>83</v>
      </c>
      <c r="Q44" s="34">
        <v>2596.9589999999998</v>
      </c>
      <c r="R44" s="35"/>
      <c r="S44" s="32" t="s">
        <v>81</v>
      </c>
      <c r="T44" s="34">
        <v>2319.1999999999998</v>
      </c>
      <c r="U44" s="35"/>
      <c r="V44" s="32" t="s">
        <v>87</v>
      </c>
      <c r="W44" s="34">
        <v>1545</v>
      </c>
      <c r="X44" s="35"/>
      <c r="Y44" s="32" t="s">
        <v>80</v>
      </c>
      <c r="Z44" s="34">
        <v>1311.78</v>
      </c>
    </row>
    <row r="45" spans="1:26" s="8" customFormat="1" ht="12" customHeight="1" x14ac:dyDescent="0.15">
      <c r="A45" s="17"/>
      <c r="B45" s="17"/>
      <c r="C45" s="17"/>
      <c r="D45" s="17" t="s">
        <v>48</v>
      </c>
      <c r="E45" s="13">
        <v>30</v>
      </c>
      <c r="F45" s="33"/>
      <c r="G45" s="32" t="s">
        <v>84</v>
      </c>
      <c r="H45" s="34">
        <v>4815</v>
      </c>
      <c r="I45" s="35"/>
      <c r="J45" s="32" t="s">
        <v>102</v>
      </c>
      <c r="K45" s="34">
        <v>1533</v>
      </c>
      <c r="L45" s="35"/>
      <c r="M45" s="32" t="s">
        <v>78</v>
      </c>
      <c r="N45" s="34">
        <v>1217</v>
      </c>
      <c r="O45" s="35"/>
      <c r="P45" s="32" t="s">
        <v>93</v>
      </c>
      <c r="Q45" s="34">
        <v>378</v>
      </c>
      <c r="R45" s="35"/>
      <c r="S45" s="32" t="s">
        <v>80</v>
      </c>
      <c r="T45" s="34">
        <v>227</v>
      </c>
      <c r="U45" s="35"/>
      <c r="V45" s="32" t="s">
        <v>82</v>
      </c>
      <c r="W45" s="34">
        <v>217</v>
      </c>
      <c r="X45" s="35"/>
      <c r="Y45" s="32" t="s">
        <v>85</v>
      </c>
      <c r="Z45" s="34">
        <v>214.4</v>
      </c>
    </row>
    <row r="46" spans="1:26" s="8" customFormat="1" ht="12" customHeight="1" x14ac:dyDescent="0.15">
      <c r="A46" s="17"/>
      <c r="B46" s="17"/>
      <c r="C46" s="17"/>
      <c r="D46" s="17" t="s">
        <v>49</v>
      </c>
      <c r="E46" s="13">
        <v>31</v>
      </c>
      <c r="F46" s="33"/>
      <c r="G46" s="32" t="s">
        <v>78</v>
      </c>
      <c r="H46" s="34">
        <v>1204</v>
      </c>
      <c r="I46" s="35"/>
      <c r="J46" s="32" t="s">
        <v>119</v>
      </c>
      <c r="K46" s="34">
        <v>693</v>
      </c>
      <c r="L46" s="35"/>
      <c r="M46" s="32" t="s">
        <v>87</v>
      </c>
      <c r="N46" s="34">
        <v>597</v>
      </c>
      <c r="O46" s="35"/>
      <c r="P46" s="32" t="s">
        <v>81</v>
      </c>
      <c r="Q46" s="34">
        <v>442</v>
      </c>
      <c r="R46" s="35"/>
      <c r="S46" s="32" t="s">
        <v>102</v>
      </c>
      <c r="T46" s="34">
        <v>129</v>
      </c>
      <c r="U46" s="35"/>
      <c r="V46" s="32" t="s">
        <v>85</v>
      </c>
      <c r="W46" s="34">
        <v>91.3</v>
      </c>
      <c r="X46" s="35"/>
      <c r="Y46" s="32" t="s">
        <v>83</v>
      </c>
      <c r="Z46" s="34">
        <v>49</v>
      </c>
    </row>
    <row r="47" spans="1:26" s="8" customFormat="1" ht="12" customHeight="1" x14ac:dyDescent="0.15">
      <c r="A47" s="17"/>
      <c r="B47" s="17"/>
      <c r="C47" s="17"/>
      <c r="D47" s="17" t="s">
        <v>50</v>
      </c>
      <c r="E47" s="13">
        <v>32</v>
      </c>
      <c r="F47" s="33"/>
      <c r="G47" s="32" t="s">
        <v>78</v>
      </c>
      <c r="H47" s="34">
        <v>6982</v>
      </c>
      <c r="I47" s="35"/>
      <c r="J47" s="32" t="s">
        <v>83</v>
      </c>
      <c r="K47" s="34">
        <v>2519.9589999999998</v>
      </c>
      <c r="L47" s="35"/>
      <c r="M47" s="32" t="s">
        <v>84</v>
      </c>
      <c r="N47" s="34">
        <v>2412</v>
      </c>
      <c r="O47" s="35"/>
      <c r="P47" s="32" t="s">
        <v>81</v>
      </c>
      <c r="Q47" s="34">
        <v>1708.2</v>
      </c>
      <c r="R47" s="35"/>
      <c r="S47" s="32" t="s">
        <v>102</v>
      </c>
      <c r="T47" s="34">
        <v>1193</v>
      </c>
      <c r="U47" s="35"/>
      <c r="V47" s="32" t="s">
        <v>112</v>
      </c>
      <c r="W47" s="34">
        <v>1102</v>
      </c>
      <c r="X47" s="35"/>
      <c r="Y47" s="32" t="s">
        <v>80</v>
      </c>
      <c r="Z47" s="34">
        <v>1057.78</v>
      </c>
    </row>
    <row r="48" spans="1:26" s="8" customFormat="1" ht="12" customHeight="1" x14ac:dyDescent="0.15">
      <c r="A48" s="17"/>
      <c r="B48" s="17"/>
      <c r="C48" s="17"/>
      <c r="D48" s="17"/>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17"/>
      <c r="B49" s="17"/>
      <c r="C49" s="63" t="s">
        <v>51</v>
      </c>
      <c r="D49" s="63"/>
      <c r="E49" s="13">
        <v>33</v>
      </c>
      <c r="F49" s="33"/>
      <c r="G49" s="32" t="s">
        <v>78</v>
      </c>
      <c r="H49" s="34">
        <v>8292.4869999999992</v>
      </c>
      <c r="I49" s="35"/>
      <c r="J49" s="32" t="s">
        <v>87</v>
      </c>
      <c r="K49" s="34">
        <v>1073</v>
      </c>
      <c r="L49" s="35"/>
      <c r="M49" s="32" t="s">
        <v>81</v>
      </c>
      <c r="N49" s="34">
        <v>998</v>
      </c>
      <c r="O49" s="35"/>
      <c r="P49" s="32" t="s">
        <v>120</v>
      </c>
      <c r="Q49" s="34">
        <v>739</v>
      </c>
      <c r="R49" s="35"/>
      <c r="S49" s="32" t="s">
        <v>100</v>
      </c>
      <c r="T49" s="34">
        <v>708</v>
      </c>
      <c r="U49" s="35"/>
      <c r="V49" s="32" t="s">
        <v>80</v>
      </c>
      <c r="W49" s="34">
        <v>372.09</v>
      </c>
      <c r="X49" s="35"/>
      <c r="Y49" s="32" t="s">
        <v>89</v>
      </c>
      <c r="Z49" s="34">
        <v>291</v>
      </c>
    </row>
    <row r="50" spans="1:26" s="8" customFormat="1" ht="12" customHeight="1" x14ac:dyDescent="0.15">
      <c r="A50" s="17"/>
      <c r="B50" s="17"/>
      <c r="C50" s="63" t="s">
        <v>52</v>
      </c>
      <c r="D50" s="63"/>
      <c r="E50" s="13">
        <v>34</v>
      </c>
      <c r="F50" s="33"/>
      <c r="G50" s="32" t="s">
        <v>78</v>
      </c>
      <c r="H50" s="34">
        <v>10484.373</v>
      </c>
      <c r="I50" s="35"/>
      <c r="J50" s="32" t="s">
        <v>84</v>
      </c>
      <c r="K50" s="34">
        <v>2331</v>
      </c>
      <c r="L50" s="35"/>
      <c r="M50" s="32" t="s">
        <v>81</v>
      </c>
      <c r="N50" s="34">
        <v>2211</v>
      </c>
      <c r="O50" s="35"/>
      <c r="P50" s="32" t="s">
        <v>80</v>
      </c>
      <c r="Q50" s="34">
        <v>1942</v>
      </c>
      <c r="R50" s="35"/>
      <c r="S50" s="32" t="s">
        <v>85</v>
      </c>
      <c r="T50" s="34">
        <v>1776.7</v>
      </c>
      <c r="U50" s="35"/>
      <c r="V50" s="32" t="s">
        <v>89</v>
      </c>
      <c r="W50" s="34">
        <v>1770</v>
      </c>
      <c r="X50" s="35"/>
      <c r="Y50" s="32" t="s">
        <v>83</v>
      </c>
      <c r="Z50" s="34">
        <v>1051.17</v>
      </c>
    </row>
    <row r="51" spans="1:26" s="8" customFormat="1" ht="12" customHeight="1" x14ac:dyDescent="0.15">
      <c r="A51" s="17"/>
      <c r="B51" s="17"/>
      <c r="C51" s="63" t="s">
        <v>53</v>
      </c>
      <c r="D51" s="63"/>
      <c r="E51" s="13">
        <v>35</v>
      </c>
      <c r="F51" s="33"/>
      <c r="G51" s="32" t="s">
        <v>86</v>
      </c>
      <c r="H51" s="34">
        <v>890</v>
      </c>
      <c r="I51" s="35"/>
      <c r="J51" s="32" t="s">
        <v>82</v>
      </c>
      <c r="K51" s="34">
        <v>664</v>
      </c>
      <c r="L51" s="35"/>
      <c r="M51" s="32" t="s">
        <v>78</v>
      </c>
      <c r="N51" s="34">
        <v>254</v>
      </c>
      <c r="O51" s="35"/>
      <c r="P51" s="32" t="s">
        <v>109</v>
      </c>
      <c r="Q51" s="34">
        <v>228</v>
      </c>
      <c r="R51" s="35"/>
      <c r="S51" s="32" t="s">
        <v>121</v>
      </c>
      <c r="T51" s="34">
        <v>131</v>
      </c>
      <c r="U51" s="35"/>
      <c r="V51" s="32" t="s">
        <v>80</v>
      </c>
      <c r="W51" s="34">
        <v>46.45</v>
      </c>
      <c r="X51" s="35"/>
      <c r="Y51" s="32" t="s">
        <v>103</v>
      </c>
      <c r="Z51" s="34">
        <v>30</v>
      </c>
    </row>
    <row r="52" spans="1:26" s="8" customFormat="1" ht="12" customHeight="1" x14ac:dyDescent="0.15">
      <c r="A52" s="17"/>
      <c r="B52" s="17"/>
      <c r="C52" s="63" t="s">
        <v>54</v>
      </c>
      <c r="D52" s="63"/>
      <c r="E52" s="13">
        <v>36</v>
      </c>
      <c r="F52" s="33"/>
      <c r="G52" s="32" t="s">
        <v>87</v>
      </c>
      <c r="H52" s="34">
        <v>3203</v>
      </c>
      <c r="I52" s="35"/>
      <c r="J52" s="32" t="s">
        <v>86</v>
      </c>
      <c r="K52" s="34">
        <v>2901</v>
      </c>
      <c r="L52" s="35"/>
      <c r="M52" s="32" t="s">
        <v>83</v>
      </c>
      <c r="N52" s="34">
        <v>2259</v>
      </c>
      <c r="O52" s="35"/>
      <c r="P52" s="32" t="s">
        <v>80</v>
      </c>
      <c r="Q52" s="34">
        <v>2237</v>
      </c>
      <c r="R52" s="35"/>
      <c r="S52" s="32" t="s">
        <v>118</v>
      </c>
      <c r="T52" s="34">
        <v>2107</v>
      </c>
      <c r="U52" s="35"/>
      <c r="V52" s="32" t="s">
        <v>116</v>
      </c>
      <c r="W52" s="34">
        <v>1907</v>
      </c>
      <c r="X52" s="35"/>
      <c r="Y52" s="32" t="s">
        <v>99</v>
      </c>
      <c r="Z52" s="34">
        <v>1605.6</v>
      </c>
    </row>
    <row r="53" spans="1:26" s="8" customFormat="1" ht="12" customHeight="1" x14ac:dyDescent="0.15">
      <c r="A53" s="17"/>
      <c r="B53" s="17"/>
      <c r="C53" s="63" t="s">
        <v>55</v>
      </c>
      <c r="D53" s="63"/>
      <c r="E53" s="13">
        <v>37</v>
      </c>
      <c r="F53" s="33"/>
      <c r="G53" s="32" t="s">
        <v>83</v>
      </c>
      <c r="H53" s="34">
        <v>4074</v>
      </c>
      <c r="I53" s="35"/>
      <c r="J53" s="32" t="s">
        <v>86</v>
      </c>
      <c r="K53" s="34">
        <v>2640</v>
      </c>
      <c r="L53" s="35"/>
      <c r="M53" s="32" t="s">
        <v>80</v>
      </c>
      <c r="N53" s="34">
        <v>2639</v>
      </c>
      <c r="O53" s="35"/>
      <c r="P53" s="32" t="s">
        <v>102</v>
      </c>
      <c r="Q53" s="34">
        <v>1849</v>
      </c>
      <c r="R53" s="35"/>
      <c r="S53" s="32" t="s">
        <v>79</v>
      </c>
      <c r="T53" s="34">
        <v>1762</v>
      </c>
      <c r="U53" s="35"/>
      <c r="V53" s="32" t="s">
        <v>78</v>
      </c>
      <c r="W53" s="34">
        <v>1706</v>
      </c>
      <c r="X53" s="35"/>
      <c r="Y53" s="32" t="s">
        <v>119</v>
      </c>
      <c r="Z53" s="34">
        <v>1647</v>
      </c>
    </row>
    <row r="54" spans="1:26" s="8" customFormat="1" ht="12" customHeight="1" x14ac:dyDescent="0.15">
      <c r="A54" s="17"/>
      <c r="B54" s="17"/>
      <c r="C54" s="17"/>
      <c r="D54" s="17"/>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63" t="s">
        <v>56</v>
      </c>
      <c r="B55" s="63"/>
      <c r="C55" s="63"/>
      <c r="D55" s="63"/>
      <c r="E55" s="13">
        <v>38</v>
      </c>
      <c r="F55" s="33"/>
      <c r="G55" s="32" t="s">
        <v>101</v>
      </c>
      <c r="H55" s="34" t="s">
        <v>125</v>
      </c>
      <c r="I55" s="35"/>
      <c r="J55" s="32" t="s">
        <v>78</v>
      </c>
      <c r="K55" s="34">
        <v>7405.5590000000002</v>
      </c>
      <c r="L55" s="35"/>
      <c r="M55" s="32" t="s">
        <v>80</v>
      </c>
      <c r="N55" s="34">
        <v>6216.098</v>
      </c>
      <c r="O55" s="35"/>
      <c r="P55" s="32" t="s">
        <v>85</v>
      </c>
      <c r="Q55" s="34">
        <v>5361.3</v>
      </c>
      <c r="R55" s="35"/>
      <c r="S55" s="32" t="s">
        <v>100</v>
      </c>
      <c r="T55" s="34">
        <v>1935</v>
      </c>
      <c r="U55" s="35"/>
      <c r="V55" s="32" t="s">
        <v>102</v>
      </c>
      <c r="W55" s="34">
        <v>1862</v>
      </c>
      <c r="X55" s="35"/>
      <c r="Y55" s="32" t="s">
        <v>98</v>
      </c>
      <c r="Z55" s="34">
        <v>1668</v>
      </c>
    </row>
    <row r="56" spans="1:26" s="8" customFormat="1" ht="12" customHeight="1" x14ac:dyDescent="0.15">
      <c r="A56" s="17"/>
      <c r="B56" s="17"/>
      <c r="C56" s="63" t="s">
        <v>31</v>
      </c>
      <c r="D56" s="63"/>
      <c r="E56" s="13">
        <v>39</v>
      </c>
      <c r="F56" s="33"/>
      <c r="G56" s="32" t="s">
        <v>78</v>
      </c>
      <c r="H56" s="34">
        <v>765</v>
      </c>
      <c r="I56" s="35"/>
      <c r="J56" s="32" t="s">
        <v>99</v>
      </c>
      <c r="K56" s="34">
        <v>361</v>
      </c>
      <c r="L56" s="35"/>
      <c r="M56" s="32" t="s">
        <v>89</v>
      </c>
      <c r="N56" s="34">
        <v>320</v>
      </c>
      <c r="O56" s="35"/>
      <c r="P56" s="32" t="s">
        <v>113</v>
      </c>
      <c r="Q56" s="34">
        <v>228</v>
      </c>
      <c r="R56" s="35"/>
      <c r="S56" s="32" t="s">
        <v>84</v>
      </c>
      <c r="T56" s="34">
        <v>212</v>
      </c>
      <c r="U56" s="35"/>
      <c r="V56" s="32" t="s">
        <v>82</v>
      </c>
      <c r="W56" s="34">
        <v>183</v>
      </c>
      <c r="X56" s="35"/>
      <c r="Y56" s="32" t="s">
        <v>85</v>
      </c>
      <c r="Z56" s="34">
        <v>126.7</v>
      </c>
    </row>
    <row r="57" spans="1:26" s="8" customFormat="1" ht="12" customHeight="1" x14ac:dyDescent="0.15">
      <c r="A57" s="17"/>
      <c r="B57" s="17"/>
      <c r="C57" s="63" t="s">
        <v>32</v>
      </c>
      <c r="D57" s="63"/>
      <c r="E57" s="13">
        <v>40</v>
      </c>
      <c r="F57" s="33"/>
      <c r="G57" s="32" t="s">
        <v>84</v>
      </c>
      <c r="H57" s="34">
        <v>68</v>
      </c>
      <c r="I57" s="35"/>
      <c r="J57" s="32" t="s">
        <v>78</v>
      </c>
      <c r="K57" s="34">
        <v>60</v>
      </c>
      <c r="L57" s="35"/>
      <c r="M57" s="32" t="s">
        <v>117</v>
      </c>
      <c r="N57" s="34">
        <v>31</v>
      </c>
      <c r="O57" s="35"/>
      <c r="P57" s="32" t="s">
        <v>88</v>
      </c>
      <c r="Q57" s="34">
        <v>10.73</v>
      </c>
      <c r="R57" s="35"/>
      <c r="S57" s="32" t="s">
        <v>85</v>
      </c>
      <c r="T57" s="34">
        <v>10.3</v>
      </c>
      <c r="U57" s="35"/>
      <c r="V57" s="32" t="s">
        <v>89</v>
      </c>
      <c r="W57" s="34">
        <v>7</v>
      </c>
      <c r="X57" s="35"/>
      <c r="Y57" s="32" t="s">
        <v>82</v>
      </c>
      <c r="Z57" s="34">
        <v>6</v>
      </c>
    </row>
    <row r="58" spans="1:26" s="8" customFormat="1" ht="12" customHeight="1" x14ac:dyDescent="0.15">
      <c r="A58" s="17"/>
      <c r="B58" s="17"/>
      <c r="C58" s="63" t="s">
        <v>57</v>
      </c>
      <c r="D58" s="63"/>
      <c r="E58" s="13">
        <v>41</v>
      </c>
      <c r="F58" s="33"/>
      <c r="G58" s="32" t="s">
        <v>101</v>
      </c>
      <c r="H58" s="34" t="s">
        <v>125</v>
      </c>
      <c r="I58" s="35"/>
      <c r="J58" s="32" t="s">
        <v>80</v>
      </c>
      <c r="K58" s="34">
        <v>4510.68</v>
      </c>
      <c r="L58" s="35"/>
      <c r="M58" s="32" t="s">
        <v>100</v>
      </c>
      <c r="N58" s="34">
        <v>889</v>
      </c>
      <c r="O58" s="35"/>
      <c r="P58" s="32" t="s">
        <v>122</v>
      </c>
      <c r="Q58" s="34">
        <v>827.82</v>
      </c>
      <c r="R58" s="35"/>
      <c r="S58" s="32" t="s">
        <v>78</v>
      </c>
      <c r="T58" s="34">
        <v>508.05900000000003</v>
      </c>
      <c r="U58" s="35"/>
      <c r="V58" s="32" t="s">
        <v>86</v>
      </c>
      <c r="W58" s="34">
        <v>453</v>
      </c>
      <c r="X58" s="35"/>
      <c r="Y58" s="32" t="s">
        <v>82</v>
      </c>
      <c r="Z58" s="34">
        <v>206</v>
      </c>
    </row>
    <row r="59" spans="1:26" s="8" customFormat="1" ht="12" customHeight="1" x14ac:dyDescent="0.15">
      <c r="A59" s="17"/>
      <c r="B59" s="17"/>
      <c r="C59" s="63" t="s">
        <v>58</v>
      </c>
      <c r="D59" s="63"/>
      <c r="E59" s="13">
        <v>42</v>
      </c>
      <c r="F59" s="33"/>
      <c r="G59" s="32" t="s">
        <v>78</v>
      </c>
      <c r="H59" s="34">
        <v>2140.5</v>
      </c>
      <c r="I59" s="35"/>
      <c r="J59" s="32" t="s">
        <v>101</v>
      </c>
      <c r="K59" s="34" t="s">
        <v>125</v>
      </c>
      <c r="L59" s="35"/>
      <c r="M59" s="32" t="s">
        <v>98</v>
      </c>
      <c r="N59" s="34">
        <v>375</v>
      </c>
      <c r="O59" s="35"/>
      <c r="P59" s="32" t="s">
        <v>92</v>
      </c>
      <c r="Q59" s="34">
        <v>366</v>
      </c>
      <c r="R59" s="35"/>
      <c r="S59" s="32" t="s">
        <v>100</v>
      </c>
      <c r="T59" s="34">
        <v>358</v>
      </c>
      <c r="U59" s="35"/>
      <c r="V59" s="32" t="s">
        <v>117</v>
      </c>
      <c r="W59" s="34">
        <v>251</v>
      </c>
      <c r="X59" s="35"/>
      <c r="Y59" s="32" t="s">
        <v>82</v>
      </c>
      <c r="Z59" s="34">
        <v>168</v>
      </c>
    </row>
    <row r="60" spans="1:26" s="8" customFormat="1" ht="12" customHeight="1" x14ac:dyDescent="0.15">
      <c r="A60" s="17"/>
      <c r="B60" s="17"/>
      <c r="C60" s="17"/>
      <c r="D60" s="17"/>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17"/>
      <c r="B61" s="17"/>
      <c r="C61" s="63" t="s">
        <v>59</v>
      </c>
      <c r="D61" s="63"/>
      <c r="E61" s="13">
        <v>43</v>
      </c>
      <c r="F61" s="33"/>
      <c r="G61" s="32" t="s">
        <v>78</v>
      </c>
      <c r="H61" s="34">
        <v>892</v>
      </c>
      <c r="I61" s="35"/>
      <c r="J61" s="32" t="s">
        <v>104</v>
      </c>
      <c r="K61" s="34">
        <v>743</v>
      </c>
      <c r="L61" s="35"/>
      <c r="M61" s="32" t="s">
        <v>100</v>
      </c>
      <c r="N61" s="34">
        <v>660</v>
      </c>
      <c r="O61" s="35"/>
      <c r="P61" s="32" t="s">
        <v>89</v>
      </c>
      <c r="Q61" s="34">
        <v>500</v>
      </c>
      <c r="R61" s="35"/>
      <c r="S61" s="32" t="s">
        <v>102</v>
      </c>
      <c r="T61" s="34">
        <v>433</v>
      </c>
      <c r="U61" s="35"/>
      <c r="V61" s="32" t="s">
        <v>117</v>
      </c>
      <c r="W61" s="34">
        <v>170</v>
      </c>
      <c r="X61" s="35"/>
      <c r="Y61" s="32" t="s">
        <v>80</v>
      </c>
      <c r="Z61" s="34">
        <v>123</v>
      </c>
    </row>
    <row r="62" spans="1:26" s="8" customFormat="1" ht="12" customHeight="1" x14ac:dyDescent="0.15">
      <c r="A62" s="17"/>
      <c r="B62" s="17"/>
      <c r="C62" s="63" t="s">
        <v>60</v>
      </c>
      <c r="D62" s="63"/>
      <c r="E62" s="13">
        <v>44</v>
      </c>
      <c r="F62" s="33"/>
      <c r="G62" s="32" t="s">
        <v>85</v>
      </c>
      <c r="H62" s="34">
        <v>4986.3</v>
      </c>
      <c r="I62" s="35"/>
      <c r="J62" s="32" t="s">
        <v>78</v>
      </c>
      <c r="K62" s="34">
        <v>3040</v>
      </c>
      <c r="L62" s="35"/>
      <c r="M62" s="32" t="s">
        <v>80</v>
      </c>
      <c r="N62" s="34">
        <v>1470.4179999999999</v>
      </c>
      <c r="O62" s="35"/>
      <c r="P62" s="32" t="s">
        <v>102</v>
      </c>
      <c r="Q62" s="34">
        <v>1331</v>
      </c>
      <c r="R62" s="35"/>
      <c r="S62" s="32" t="s">
        <v>98</v>
      </c>
      <c r="T62" s="34">
        <v>1268</v>
      </c>
      <c r="U62" s="35"/>
      <c r="V62" s="32" t="s">
        <v>84</v>
      </c>
      <c r="W62" s="34">
        <v>1090</v>
      </c>
      <c r="X62" s="35"/>
      <c r="Y62" s="32" t="s">
        <v>83</v>
      </c>
      <c r="Z62" s="34">
        <v>908</v>
      </c>
    </row>
    <row r="63" spans="1:26" s="8" customFormat="1" ht="12" customHeight="1" x14ac:dyDescent="0.15">
      <c r="A63" s="17"/>
      <c r="B63" s="17"/>
      <c r="C63" s="17"/>
      <c r="D63" s="17"/>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63" t="s">
        <v>61</v>
      </c>
      <c r="B64" s="63"/>
      <c r="C64" s="63"/>
      <c r="D64" s="63"/>
      <c r="E64" s="13">
        <v>45</v>
      </c>
      <c r="F64" s="33"/>
      <c r="G64" s="32" t="s">
        <v>78</v>
      </c>
      <c r="H64" s="34">
        <v>12333.493</v>
      </c>
      <c r="I64" s="35"/>
      <c r="J64" s="32" t="s">
        <v>79</v>
      </c>
      <c r="K64" s="34">
        <v>11640</v>
      </c>
      <c r="L64" s="35"/>
      <c r="M64" s="32" t="s">
        <v>83</v>
      </c>
      <c r="N64" s="34">
        <v>5178.7719999999999</v>
      </c>
      <c r="O64" s="35"/>
      <c r="P64" s="32" t="s">
        <v>93</v>
      </c>
      <c r="Q64" s="34">
        <v>4234</v>
      </c>
      <c r="R64" s="35"/>
      <c r="S64" s="32" t="s">
        <v>118</v>
      </c>
      <c r="T64" s="34">
        <v>2772.7910000000002</v>
      </c>
      <c r="U64" s="35"/>
      <c r="V64" s="32" t="s">
        <v>110</v>
      </c>
      <c r="W64" s="34">
        <v>2758</v>
      </c>
      <c r="X64" s="35"/>
      <c r="Y64" s="32" t="s">
        <v>101</v>
      </c>
      <c r="Z64" s="34" t="s">
        <v>125</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126</v>
      </c>
    </row>
    <row r="69" spans="1:26" s="39" customFormat="1" ht="12" customHeight="1" x14ac:dyDescent="0.15">
      <c r="A69" s="39" t="s">
        <v>77</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R6:S7"/>
    <mergeCell ref="T6:T7"/>
    <mergeCell ref="F6:G7"/>
    <mergeCell ref="H6:H7"/>
    <mergeCell ref="I6:J7"/>
    <mergeCell ref="K6:K7"/>
    <mergeCell ref="L6:M7"/>
    <mergeCell ref="N6:N7"/>
    <mergeCell ref="U6:V7"/>
    <mergeCell ref="W6:W7"/>
    <mergeCell ref="X6:Y7"/>
    <mergeCell ref="Z6:Z7"/>
    <mergeCell ref="R5:T5"/>
    <mergeCell ref="U5:W5"/>
    <mergeCell ref="X5:Z5"/>
    <mergeCell ref="O5:Q5"/>
    <mergeCell ref="O6:P7"/>
    <mergeCell ref="Q6:Q7"/>
    <mergeCell ref="A3:K3"/>
    <mergeCell ref="A5:E7"/>
    <mergeCell ref="F5:H5"/>
    <mergeCell ref="I5:K5"/>
    <mergeCell ref="L5:N5"/>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2020-07-29T00:31:32Z</dcterms:created>
  <dcterms:modified xsi:type="dcterms:W3CDTF">2020-07-29T02:43:03Z</dcterms:modified>
</cp:coreProperties>
</file>