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C10FF8F9-41ED-40FB-915A-426E41CE4DAA}" xr6:coauthVersionLast="36" xr6:coauthVersionMax="36" xr10:uidLastSave="{00000000-0000-0000-0000-000000000000}"/>
  <bookViews>
    <workbookView xWindow="0" yWindow="0" windowWidth="18120" windowHeight="9975" xr2:uid="{1C42A0A2-8786-4516-89AD-4911301A1E3F}"/>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O59" i="2" s="1"/>
  <c r="L59" i="2"/>
  <c r="I59" i="2"/>
  <c r="F59" i="2"/>
  <c r="Q58" i="2"/>
  <c r="P58" i="2"/>
  <c r="L58" i="2"/>
  <c r="I58" i="2"/>
  <c r="F58" i="2"/>
  <c r="Q57" i="2"/>
  <c r="P57" i="2"/>
  <c r="L57" i="2"/>
  <c r="I57" i="2"/>
  <c r="F57" i="2"/>
  <c r="Q56" i="2"/>
  <c r="P56" i="2"/>
  <c r="L56" i="2"/>
  <c r="I56" i="2"/>
  <c r="F56" i="2"/>
  <c r="N55" i="2"/>
  <c r="M55" i="2"/>
  <c r="K55" i="2"/>
  <c r="J55" i="2"/>
  <c r="H55" i="2"/>
  <c r="G55" i="2"/>
  <c r="Q53" i="2"/>
  <c r="P53" i="2"/>
  <c r="L53" i="2"/>
  <c r="I53" i="2"/>
  <c r="F53" i="2"/>
  <c r="Q52" i="2"/>
  <c r="P52" i="2"/>
  <c r="L52" i="2"/>
  <c r="I52" i="2"/>
  <c r="F52" i="2"/>
  <c r="Q51" i="2"/>
  <c r="O51" i="2" s="1"/>
  <c r="U51" i="2" s="1"/>
  <c r="P51" i="2"/>
  <c r="L51" i="2"/>
  <c r="I51" i="2"/>
  <c r="F51" i="2"/>
  <c r="Q50" i="2"/>
  <c r="P50" i="2"/>
  <c r="L50" i="2"/>
  <c r="I50" i="2"/>
  <c r="F50" i="2"/>
  <c r="Q49" i="2"/>
  <c r="P49" i="2"/>
  <c r="L49" i="2"/>
  <c r="I49" i="2"/>
  <c r="F49" i="2"/>
  <c r="Q47" i="2"/>
  <c r="P47" i="2"/>
  <c r="O47" i="2" s="1"/>
  <c r="L47" i="2"/>
  <c r="I47" i="2"/>
  <c r="F47" i="2"/>
  <c r="Q46" i="2"/>
  <c r="P46" i="2"/>
  <c r="L46" i="2"/>
  <c r="I46" i="2"/>
  <c r="F46" i="2"/>
  <c r="Q45" i="2"/>
  <c r="P45" i="2"/>
  <c r="L45" i="2"/>
  <c r="I45" i="2"/>
  <c r="F45" i="2"/>
  <c r="N44" i="2"/>
  <c r="M44" i="2"/>
  <c r="K44" i="2"/>
  <c r="J44" i="2"/>
  <c r="H44" i="2"/>
  <c r="G44" i="2"/>
  <c r="Q43" i="2"/>
  <c r="P43" i="2"/>
  <c r="L43" i="2"/>
  <c r="I43" i="2"/>
  <c r="F43" i="2"/>
  <c r="Q41" i="2"/>
  <c r="P41" i="2"/>
  <c r="L41" i="2"/>
  <c r="I41" i="2"/>
  <c r="F41" i="2"/>
  <c r="Q40" i="2"/>
  <c r="P40" i="2"/>
  <c r="O40" i="2" s="1"/>
  <c r="L40" i="2"/>
  <c r="I40" i="2"/>
  <c r="F40" i="2"/>
  <c r="Q39" i="2"/>
  <c r="P39" i="2"/>
  <c r="L39" i="2"/>
  <c r="I39" i="2"/>
  <c r="F39" i="2"/>
  <c r="Q38" i="2"/>
  <c r="P38" i="2"/>
  <c r="O38" i="2" s="1"/>
  <c r="L38" i="2"/>
  <c r="I38" i="2"/>
  <c r="F38" i="2"/>
  <c r="Q37" i="2"/>
  <c r="P37" i="2"/>
  <c r="L37" i="2"/>
  <c r="I37" i="2"/>
  <c r="F37" i="2"/>
  <c r="Q35" i="2"/>
  <c r="P35" i="2"/>
  <c r="O35" i="2" s="1"/>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F28" i="2" s="1"/>
  <c r="Q27" i="2"/>
  <c r="P27" i="2"/>
  <c r="L27" i="2"/>
  <c r="I27" i="2"/>
  <c r="F27" i="2"/>
  <c r="Q26" i="2"/>
  <c r="P26" i="2"/>
  <c r="L26" i="2"/>
  <c r="I26" i="2"/>
  <c r="F26" i="2"/>
  <c r="Q25" i="2"/>
  <c r="P25" i="2"/>
  <c r="O25" i="2" s="1"/>
  <c r="U25" i="2" s="1"/>
  <c r="L25" i="2"/>
  <c r="I25" i="2"/>
  <c r="F25" i="2"/>
  <c r="Q23" i="2"/>
  <c r="P23" i="2"/>
  <c r="L23" i="2"/>
  <c r="I23" i="2"/>
  <c r="F23" i="2"/>
  <c r="Q22" i="2"/>
  <c r="P22" i="2"/>
  <c r="L22" i="2"/>
  <c r="I22" i="2"/>
  <c r="F22" i="2"/>
  <c r="Q21" i="2"/>
  <c r="P21" i="2"/>
  <c r="L21" i="2"/>
  <c r="I21" i="2"/>
  <c r="F21" i="2"/>
  <c r="Q20" i="2"/>
  <c r="P20" i="2"/>
  <c r="L20" i="2"/>
  <c r="I20" i="2"/>
  <c r="F20" i="2"/>
  <c r="Q19" i="2"/>
  <c r="P19" i="2"/>
  <c r="L19" i="2"/>
  <c r="I19" i="2"/>
  <c r="F19" i="2"/>
  <c r="Q17" i="2"/>
  <c r="P17" i="2"/>
  <c r="L17" i="2"/>
  <c r="I17" i="2"/>
  <c r="F17" i="2"/>
  <c r="Q16" i="2"/>
  <c r="P16" i="2"/>
  <c r="L16" i="2"/>
  <c r="I16" i="2"/>
  <c r="F16" i="2"/>
  <c r="Q15" i="2"/>
  <c r="P15" i="2"/>
  <c r="L15" i="2"/>
  <c r="I15" i="2"/>
  <c r="F15" i="2"/>
  <c r="N14" i="2"/>
  <c r="N13" i="2" s="1"/>
  <c r="M14" i="2"/>
  <c r="K14" i="2"/>
  <c r="J14" i="2"/>
  <c r="H14" i="2"/>
  <c r="G14" i="2"/>
  <c r="H13" i="2"/>
  <c r="H9" i="2" s="1"/>
  <c r="Q11" i="2"/>
  <c r="P11" i="2"/>
  <c r="L11" i="2"/>
  <c r="I11" i="2"/>
  <c r="F11" i="2"/>
  <c r="O16" i="2" l="1"/>
  <c r="O57" i="2"/>
  <c r="O53" i="2"/>
  <c r="U53" i="2" s="1"/>
  <c r="O20" i="2"/>
  <c r="U20" i="2" s="1"/>
  <c r="O19" i="2"/>
  <c r="U19" i="2" s="1"/>
  <c r="P14" i="2"/>
  <c r="O64" i="2"/>
  <c r="U64" i="2" s="1"/>
  <c r="O62" i="2"/>
  <c r="U62" i="2"/>
  <c r="O61" i="2"/>
  <c r="U61" i="2" s="1"/>
  <c r="U59" i="2"/>
  <c r="I55" i="2"/>
  <c r="O58" i="2"/>
  <c r="U58" i="2" s="1"/>
  <c r="L55" i="2"/>
  <c r="Q55" i="2"/>
  <c r="N9" i="2"/>
  <c r="O56" i="2"/>
  <c r="U56" i="2" s="1"/>
  <c r="O52" i="2"/>
  <c r="U52" i="2" s="1"/>
  <c r="O50" i="2"/>
  <c r="U50" i="2" s="1"/>
  <c r="O49" i="2"/>
  <c r="U49" i="2" s="1"/>
  <c r="U47" i="2"/>
  <c r="O46" i="2"/>
  <c r="U46" i="2" s="1"/>
  <c r="O45" i="2"/>
  <c r="I44" i="2"/>
  <c r="Q44" i="2"/>
  <c r="P44" i="2"/>
  <c r="J13" i="2"/>
  <c r="J9" i="2" s="1"/>
  <c r="U45" i="2"/>
  <c r="O43" i="2"/>
  <c r="U43" i="2"/>
  <c r="O41" i="2"/>
  <c r="U41" i="2" s="1"/>
  <c r="U40" i="2"/>
  <c r="O39" i="2"/>
  <c r="U39" i="2" s="1"/>
  <c r="U38" i="2"/>
  <c r="O37" i="2"/>
  <c r="U37" i="2" s="1"/>
  <c r="U35" i="2"/>
  <c r="O34" i="2"/>
  <c r="U34" i="2" s="1"/>
  <c r="O33" i="2"/>
  <c r="U33" i="2" s="1"/>
  <c r="O32" i="2"/>
  <c r="U32" i="2" s="1"/>
  <c r="O31" i="2"/>
  <c r="U31" i="2" s="1"/>
  <c r="O29" i="2"/>
  <c r="U29" i="2" s="1"/>
  <c r="O27" i="2"/>
  <c r="U27" i="2" s="1"/>
  <c r="O26" i="2"/>
  <c r="U26" i="2"/>
  <c r="O23" i="2"/>
  <c r="U23" i="2" s="1"/>
  <c r="O22" i="2"/>
  <c r="U22" i="2" s="1"/>
  <c r="O21" i="2"/>
  <c r="U21" i="2" s="1"/>
  <c r="O17" i="2"/>
  <c r="U17" i="2" s="1"/>
  <c r="U16" i="2"/>
  <c r="I14" i="2"/>
  <c r="O15" i="2"/>
  <c r="U15" i="2" s="1"/>
  <c r="O11" i="2"/>
  <c r="U11" i="2" s="1"/>
  <c r="Q14" i="2"/>
  <c r="O14" i="2" s="1"/>
  <c r="Q28" i="2"/>
  <c r="L14" i="2"/>
  <c r="L28" i="2"/>
  <c r="K13" i="2"/>
  <c r="U57" i="2"/>
  <c r="M13" i="2"/>
  <c r="I28" i="2"/>
  <c r="G13" i="2"/>
  <c r="L44" i="2"/>
  <c r="P55" i="2"/>
  <c r="P28" i="2"/>
  <c r="F14" i="2"/>
  <c r="F44" i="2"/>
  <c r="F55" i="2"/>
  <c r="O55" i="2" l="1"/>
  <c r="U55" i="2" s="1"/>
  <c r="O44" i="2"/>
  <c r="U14" i="2"/>
  <c r="P13" i="2"/>
  <c r="G9" i="2"/>
  <c r="L13" i="2"/>
  <c r="M9" i="2"/>
  <c r="L9" i="2" s="1"/>
  <c r="F13" i="2"/>
  <c r="Q13" i="2"/>
  <c r="K9" i="2"/>
  <c r="Q9" i="2" s="1"/>
  <c r="O28" i="2"/>
  <c r="U28" i="2" s="1"/>
  <c r="I13" i="2"/>
  <c r="U44" i="2"/>
  <c r="I9" i="2" l="1"/>
  <c r="F9" i="2"/>
  <c r="P9" i="2"/>
  <c r="O9" i="2" s="1"/>
  <c r="U9" i="2" s="1"/>
  <c r="O13" i="2"/>
  <c r="U13" i="2" s="1"/>
</calcChain>
</file>

<file path=xl/sharedStrings.xml><?xml version="1.0" encoding="utf-8"?>
<sst xmlns="http://schemas.openxmlformats.org/spreadsheetml/2006/main" count="469" uniqueCount="127">
  <si>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</si>
  <si>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</si>
  <si>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</si>
  <si>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</si>
  <si>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</si>
  <si>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</si>
  <si>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</si>
  <si>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</si>
  <si>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</si>
  <si>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</si>
  <si>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</si>
  <si>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</si>
  <si>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</si>
  <si>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</si>
  <si>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</si>
  <si>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</si>
  <si>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</si>
  <si>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</si>
  <si>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</si>
  <si>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</si>
  <si>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</si>
  <si>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</si>
  <si>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</si>
  <si>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</si>
  <si>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</si>
  <si>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</si>
  <si>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</si>
  <si>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</si>
  <si>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</si>
  <si>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</si>
  <si>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</si>
  <si>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</si>
  <si>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</si>
  <si>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</si>
  <si>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</si>
  <si>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</si>
  <si>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</si>
  <si>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</si>
  <si>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</si>
  <si>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</si>
  <si>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</si>
  <si>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</si>
  <si>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</si>
  <si>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</si>
  <si>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</si>
  <si>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</si>
  <si>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</si>
  <si>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</si>
  <si>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</si>
  <si>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</si>
  <si>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</si>
  <si>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</si>
  <si>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</si>
  <si>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</si>
  <si>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</si>
  <si>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</si>
  <si>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</si>
  <si>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</si>
  <si>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</si>
  <si>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</si>
  <si>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</si>
  <si>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</si>
  <si>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</si>
  <si>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</si>
  <si>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</si>
  <si>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</si>
  <si>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</si>
  <si>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</si>
  <si>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</si>
  <si>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</si>
  <si>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</si>
  <si>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</si>
  <si>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</si>
  <si>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</si>
  <si>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</si>
  <si>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</si>
  <si>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</si>
  <si>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</si>
  <si>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</si>
  <si>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</si>
  <si>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</si>
  <si>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</si>
  <si>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仙台市</t>
  </si>
  <si>
    <t>八戸市</t>
  </si>
  <si>
    <t>神戸市</t>
  </si>
  <si>
    <t>名古屋市</t>
  </si>
  <si>
    <t>金沢市</t>
  </si>
  <si>
    <t>下関市</t>
  </si>
  <si>
    <t>塩釜市</t>
  </si>
  <si>
    <t>川崎市</t>
  </si>
  <si>
    <t>札幌市</t>
  </si>
  <si>
    <t>静岡市</t>
  </si>
  <si>
    <t>気仙沼市</t>
  </si>
  <si>
    <t>石巻市</t>
  </si>
  <si>
    <t>いわき市</t>
  </si>
  <si>
    <t>三浦市</t>
  </si>
  <si>
    <t>指宿市</t>
  </si>
  <si>
    <t>枕崎市</t>
  </si>
  <si>
    <t>横浜市</t>
  </si>
  <si>
    <t>船橋市</t>
  </si>
  <si>
    <t>境港市</t>
  </si>
  <si>
    <t>小樽市</t>
  </si>
  <si>
    <t>白糠町</t>
  </si>
  <si>
    <t>函館市</t>
  </si>
  <si>
    <t>新潟市</t>
  </si>
  <si>
    <t>留萌市</t>
  </si>
  <si>
    <t>釧路市</t>
  </si>
  <si>
    <t>女川町</t>
  </si>
  <si>
    <t>神栖市</t>
  </si>
  <si>
    <t>長崎市</t>
  </si>
  <si>
    <t>唐津市</t>
  </si>
  <si>
    <t>鹿児島市</t>
  </si>
  <si>
    <t>沼津市</t>
  </si>
  <si>
    <t>佐世保市</t>
  </si>
  <si>
    <t>銚子市</t>
  </si>
  <si>
    <t>大船渡市</t>
  </si>
  <si>
    <t>釜石市</t>
  </si>
  <si>
    <t>紋別市</t>
  </si>
  <si>
    <t>青森市</t>
  </si>
  <si>
    <t>広島市</t>
  </si>
  <si>
    <t>ひたちなか市</t>
  </si>
  <si>
    <t>根室市</t>
  </si>
  <si>
    <t>北九州市</t>
  </si>
  <si>
    <t>　１　品目別月間入・出庫量及び月末在庫量（令和元年12月分）</t>
    <phoneticPr fontId="6"/>
  </si>
  <si>
    <t>　２　主要品目別月末在庫量の上位７市町（令和元年12月分）</t>
    <phoneticPr fontId="6"/>
  </si>
  <si>
    <t>X</t>
    <phoneticPr fontId="3"/>
  </si>
  <si>
    <t>注：調査市町の範囲は平成31年1月1日現在のものであり、それ以降に合併が行われた市町については旧市町を調査範囲としている。</t>
    <rPh sb="10" eb="12">
      <t>ヘイセイ</t>
    </rPh>
    <rPh sb="14" eb="1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</si>
</sst>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182" fontId="5" fillId="0" borderId="0" xfId="1" applyNumberFormat="1" applyFont="1" applyFill="1" applyAlignment="1">
      <alignment horizontal="left"/>
    </xf>
  </cellXfs>
  <cellStyles count="2">
    <cellStyle name="標準" xfId="0" builtinId="0"/>
    <cellStyle name="標準 2" xfId="1" xr:uid="{4560A905-5B22-45AA-B067-B3060B13E4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E68A-29CF-4EC2-BEE0-6867A576AB53}">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A3" sqref="A3:H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5" t="s">
        <v>123</v>
      </c>
      <c r="B3" s="55"/>
      <c r="C3" s="55"/>
      <c r="D3" s="55"/>
      <c r="E3" s="55"/>
      <c r="F3" s="55"/>
      <c r="G3" s="55"/>
      <c r="H3" s="55"/>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6" t="s">
        <v>2</v>
      </c>
      <c r="B5" s="56"/>
      <c r="C5" s="56"/>
      <c r="D5" s="56"/>
      <c r="E5" s="44"/>
      <c r="F5" s="59" t="s">
        <v>3</v>
      </c>
      <c r="G5" s="58"/>
      <c r="H5" s="46"/>
      <c r="I5" s="60" t="s">
        <v>4</v>
      </c>
      <c r="J5" s="60"/>
      <c r="K5" s="60"/>
      <c r="L5" s="50" t="s">
        <v>5</v>
      </c>
      <c r="M5" s="61"/>
      <c r="N5" s="61"/>
      <c r="O5" s="49" t="s">
        <v>6</v>
      </c>
      <c r="P5" s="50"/>
      <c r="Q5" s="51"/>
      <c r="R5" s="49" t="s">
        <v>7</v>
      </c>
      <c r="S5" s="50"/>
      <c r="T5" s="50"/>
      <c r="U5" s="52" t="s">
        <v>8</v>
      </c>
      <c r="V5" s="7"/>
    </row>
    <row r="6" spans="1:22" s="8" customFormat="1" ht="18" customHeight="1" x14ac:dyDescent="0.15">
      <c r="A6" s="57"/>
      <c r="B6" s="57"/>
      <c r="C6" s="57"/>
      <c r="D6" s="57"/>
      <c r="E6" s="44"/>
      <c r="F6" s="64" t="s">
        <v>9</v>
      </c>
      <c r="G6" s="64" t="s">
        <v>10</v>
      </c>
      <c r="H6" s="64" t="s">
        <v>11</v>
      </c>
      <c r="I6" s="42" t="s">
        <v>9</v>
      </c>
      <c r="J6" s="42" t="s">
        <v>10</v>
      </c>
      <c r="K6" s="42" t="s">
        <v>11</v>
      </c>
      <c r="L6" s="44" t="s">
        <v>12</v>
      </c>
      <c r="M6" s="46" t="s">
        <v>13</v>
      </c>
      <c r="N6" s="48" t="s">
        <v>14</v>
      </c>
      <c r="O6" s="42" t="s">
        <v>12</v>
      </c>
      <c r="P6" s="42" t="s">
        <v>13</v>
      </c>
      <c r="Q6" s="42" t="s">
        <v>14</v>
      </c>
      <c r="R6" s="62" t="s">
        <v>15</v>
      </c>
      <c r="S6" s="62" t="s">
        <v>16</v>
      </c>
      <c r="T6" s="62" t="s">
        <v>17</v>
      </c>
      <c r="U6" s="53"/>
      <c r="V6" s="7"/>
    </row>
    <row r="7" spans="1:22" s="8" customFormat="1" ht="18" customHeight="1" x14ac:dyDescent="0.15">
      <c r="A7" s="58"/>
      <c r="B7" s="58"/>
      <c r="C7" s="58"/>
      <c r="D7" s="58"/>
      <c r="E7" s="46"/>
      <c r="F7" s="48"/>
      <c r="G7" s="48"/>
      <c r="H7" s="48"/>
      <c r="I7" s="42"/>
      <c r="J7" s="42"/>
      <c r="K7" s="42"/>
      <c r="L7" s="45"/>
      <c r="M7" s="47"/>
      <c r="N7" s="43"/>
      <c r="O7" s="43"/>
      <c r="P7" s="43"/>
      <c r="Q7" s="43"/>
      <c r="R7" s="63"/>
      <c r="S7" s="63"/>
      <c r="T7" s="63"/>
      <c r="U7" s="54"/>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1" t="s">
        <v>19</v>
      </c>
      <c r="B9" s="41"/>
      <c r="C9" s="41"/>
      <c r="D9" s="41"/>
      <c r="E9" s="13">
        <v>1</v>
      </c>
      <c r="F9" s="14">
        <f>IF(ISERR(G9+H9),"-",G9+H9)</f>
        <v>774865.29600000009</v>
      </c>
      <c r="G9" s="15">
        <f>SUBTOTAL(9,G11:G64)</f>
        <v>370413.56800000003</v>
      </c>
      <c r="H9" s="15">
        <f>SUBTOTAL(9,H11:H64)</f>
        <v>404451.72800000006</v>
      </c>
      <c r="I9" s="14">
        <f>IF(ISERR(J9+K9),"-",J9+K9)</f>
        <v>283899.22700000001</v>
      </c>
      <c r="J9" s="15">
        <f>SUBTOTAL(9,J11:J64)</f>
        <v>143159.87800000003</v>
      </c>
      <c r="K9" s="15">
        <f>SUBTOTAL(9,K11:K64)</f>
        <v>140739.34899999999</v>
      </c>
      <c r="L9" s="14">
        <f>IF(ISERR(M9+N9),"-",M9+N9)</f>
        <v>301585.24199999997</v>
      </c>
      <c r="M9" s="15">
        <f>SUBTOTAL(9,M11:M64)</f>
        <v>144113.201</v>
      </c>
      <c r="N9" s="15">
        <f>SUBTOTAL(9,N11:N64)</f>
        <v>157472.041</v>
      </c>
      <c r="O9" s="14">
        <f>IF(ISERR(P9+Q9),"-",P9+Q9)</f>
        <v>757179.28100000019</v>
      </c>
      <c r="P9" s="14">
        <f>IF(ISERR(G9+J9-M9),"-",G9+J9-M9)</f>
        <v>369460.24500000005</v>
      </c>
      <c r="Q9" s="14">
        <f>IF(ISERR(H9+K9-N9),"-",H9+K9-N9)</f>
        <v>387719.03600000008</v>
      </c>
      <c r="R9" s="16">
        <v>96.849606758823228</v>
      </c>
      <c r="S9" s="16">
        <v>102.00784603194275</v>
      </c>
      <c r="T9" s="16">
        <v>94.598592521329337</v>
      </c>
      <c r="U9" s="16">
        <f>IF(ISERR(O9/F9*100),"-",O9/F9*100)</f>
        <v>97.717536829782105</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1" t="s">
        <v>20</v>
      </c>
      <c r="B11" s="41"/>
      <c r="C11" s="41"/>
      <c r="D11" s="41"/>
      <c r="E11" s="13">
        <v>2</v>
      </c>
      <c r="F11" s="14">
        <f>IF(ISERR(G11+H11),"-",G11+H11)</f>
        <v>392.33300000000003</v>
      </c>
      <c r="G11" s="15">
        <v>126</v>
      </c>
      <c r="H11" s="15">
        <v>266.33300000000003</v>
      </c>
      <c r="I11" s="14">
        <f>IF(ISERR(J11+K11),"-",J11+K11)</f>
        <v>7178.4</v>
      </c>
      <c r="J11" s="15">
        <v>3837</v>
      </c>
      <c r="K11" s="15">
        <v>3341.4</v>
      </c>
      <c r="L11" s="14">
        <f>IF(ISERR(M11+N11),"-",M11+N11)</f>
        <v>7209.6660000000002</v>
      </c>
      <c r="M11" s="14">
        <v>3795</v>
      </c>
      <c r="N11" s="14">
        <v>3414.6660000000002</v>
      </c>
      <c r="O11" s="14">
        <f>IF(ISERR(P11+Q11),"-",P11+Q11)</f>
        <v>361.06700000000001</v>
      </c>
      <c r="P11" s="14">
        <f>IF(ISERR(G11+J11-M11),"-",G11+J11-M11)</f>
        <v>168</v>
      </c>
      <c r="Q11" s="14">
        <f>IF(ISERR(H11+K11-N11),"-",H11+K11-N11)</f>
        <v>193.06700000000001</v>
      </c>
      <c r="R11" s="16">
        <v>92.677132823796725</v>
      </c>
      <c r="S11" s="16">
        <v>91.503674277518996</v>
      </c>
      <c r="T11" s="16">
        <v>83.291118800461149</v>
      </c>
      <c r="U11" s="16">
        <f>IF(ISERR(O11/F11*100),"-",O11/F11*100)</f>
        <v>92.030749388911971</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1" t="s">
        <v>21</v>
      </c>
      <c r="B13" s="41"/>
      <c r="C13" s="41"/>
      <c r="D13" s="41"/>
      <c r="E13" s="13">
        <v>3</v>
      </c>
      <c r="F13" s="14">
        <f>IF(ISERR(G13+H13),"-",G13+H13)</f>
        <v>656588.78300000005</v>
      </c>
      <c r="G13" s="15">
        <f>SUBTOTAL(9,G14:G53)</f>
        <v>312408.67799999996</v>
      </c>
      <c r="H13" s="15">
        <f>SUBTOTAL(9,H14:H53)</f>
        <v>344180.10500000004</v>
      </c>
      <c r="I13" s="14">
        <f>IF(ISERR(J13+K13),"-",J13+K13)</f>
        <v>231526.13300000003</v>
      </c>
      <c r="J13" s="15">
        <f>SUBTOTAL(9,J14:J53)</f>
        <v>117462.76800000004</v>
      </c>
      <c r="K13" s="15">
        <f>SUBTOTAL(9,K14:K53)</f>
        <v>114063.36499999999</v>
      </c>
      <c r="L13" s="14">
        <f>IF(ISERR(M13+N13),"-",M13+N13)</f>
        <v>240421.772</v>
      </c>
      <c r="M13" s="15">
        <f>SUBTOTAL(9,M14:M53)</f>
        <v>113630.921</v>
      </c>
      <c r="N13" s="15">
        <f>SUBTOTAL(9,N14:N53)</f>
        <v>126790.85099999998</v>
      </c>
      <c r="O13" s="14">
        <f>IF(ISERR(P13+Q13),"-",P13+Q13)</f>
        <v>647693.14400000009</v>
      </c>
      <c r="P13" s="14">
        <f t="shared" ref="P13:Q17" si="0">IF(ISERR(G13+J13-M13),"-",G13+J13-M13)</f>
        <v>316240.52500000002</v>
      </c>
      <c r="Q13" s="14">
        <f t="shared" si="0"/>
        <v>331452.61900000006</v>
      </c>
      <c r="R13" s="16">
        <v>97.458087881378333</v>
      </c>
      <c r="S13" s="16">
        <v>103.07672274653012</v>
      </c>
      <c r="T13" s="16">
        <v>94.246491008264286</v>
      </c>
      <c r="U13" s="16">
        <f>IF(ISERR(O13/F13*100),"-",O13/F13*100)</f>
        <v>98.645173473820989</v>
      </c>
      <c r="V13" s="16"/>
    </row>
    <row r="14" spans="1:22" s="8" customFormat="1" ht="12" customHeight="1" x14ac:dyDescent="0.15">
      <c r="A14" s="17"/>
      <c r="B14" s="17"/>
      <c r="C14" s="41" t="s">
        <v>22</v>
      </c>
      <c r="D14" s="41"/>
      <c r="E14" s="13">
        <v>4</v>
      </c>
      <c r="F14" s="14">
        <f>IF(ISERR(G14+H14),"-",G14+H14)</f>
        <v>41645.921999999999</v>
      </c>
      <c r="G14" s="15">
        <f>SUBTOTAL(9,G15:G21)</f>
        <v>37634.511999999995</v>
      </c>
      <c r="H14" s="15">
        <f>SUBTOTAL(9,H15:H21)</f>
        <v>4011.4100000000003</v>
      </c>
      <c r="I14" s="14">
        <f>IF(ISERR(J14+K14),"-",J14+K14)</f>
        <v>20990.706999999999</v>
      </c>
      <c r="J14" s="15">
        <f>SUBTOTAL(9,J15:J21)</f>
        <v>17160.607</v>
      </c>
      <c r="K14" s="15">
        <f>SUBTOTAL(9,K15:K21)</f>
        <v>3830.1</v>
      </c>
      <c r="L14" s="14">
        <f>IF(ISERR(M14+N14),"-",M14+N14)</f>
        <v>23459.154999999999</v>
      </c>
      <c r="M14" s="15">
        <f>SUBTOTAL(9,M15:M21)</f>
        <v>19696.654999999999</v>
      </c>
      <c r="N14" s="15">
        <f>SUBTOTAL(9,N15:N21)</f>
        <v>3762.5</v>
      </c>
      <c r="O14" s="14">
        <f>IF(ISERR(P14+Q14),"-",P14+Q14)</f>
        <v>39177.473999999995</v>
      </c>
      <c r="P14" s="14">
        <f t="shared" si="0"/>
        <v>35098.463999999993</v>
      </c>
      <c r="Q14" s="14">
        <f t="shared" si="0"/>
        <v>4079.01</v>
      </c>
      <c r="R14" s="16">
        <v>95.678098302538984</v>
      </c>
      <c r="S14" s="16">
        <v>104.4831616157972</v>
      </c>
      <c r="T14" s="16">
        <v>100.43365114421506</v>
      </c>
      <c r="U14" s="16">
        <f>IF(ISERR(O14/F14*100),"-",O14/F14*100)</f>
        <v>94.072773800037353</v>
      </c>
      <c r="V14" s="16"/>
    </row>
    <row r="15" spans="1:22" s="8" customFormat="1" ht="12" customHeight="1" x14ac:dyDescent="0.15">
      <c r="A15" s="17"/>
      <c r="B15" s="17"/>
      <c r="C15" s="17"/>
      <c r="D15" s="17" t="s">
        <v>23</v>
      </c>
      <c r="E15" s="13">
        <v>5</v>
      </c>
      <c r="F15" s="14">
        <f>IF(ISERR(G15+H15),"-",G15+H15)</f>
        <v>4777.9610000000002</v>
      </c>
      <c r="G15" s="15">
        <v>4745.9210000000003</v>
      </c>
      <c r="H15" s="15">
        <v>32.04</v>
      </c>
      <c r="I15" s="14">
        <f>IF(ISERR(J15+K15),"-",J15+K15)</f>
        <v>1122.828</v>
      </c>
      <c r="J15" s="15">
        <v>1043.828</v>
      </c>
      <c r="K15" s="15">
        <v>79</v>
      </c>
      <c r="L15" s="14">
        <f>IF(ISERR(M15+N15),"-",M15+N15)</f>
        <v>1485.086</v>
      </c>
      <c r="M15" s="14">
        <v>1415.086</v>
      </c>
      <c r="N15" s="14">
        <v>70</v>
      </c>
      <c r="O15" s="14">
        <f>IF(ISERR(P15+Q15),"-",P15+Q15)</f>
        <v>4415.7029999999995</v>
      </c>
      <c r="P15" s="14">
        <f t="shared" si="0"/>
        <v>4374.6629999999996</v>
      </c>
      <c r="Q15" s="14">
        <f t="shared" si="0"/>
        <v>41.039999999999992</v>
      </c>
      <c r="R15" s="16">
        <v>74.589462607882311</v>
      </c>
      <c r="S15" s="16">
        <v>65.840683639426757</v>
      </c>
      <c r="T15" s="16">
        <v>89.663149682756696</v>
      </c>
      <c r="U15" s="16">
        <f>IF(ISERR(O15/F15*100),"-",O15/F15*100)</f>
        <v>92.418146569216432</v>
      </c>
      <c r="V15" s="16"/>
    </row>
    <row r="16" spans="1:22" s="8" customFormat="1" ht="12" customHeight="1" x14ac:dyDescent="0.15">
      <c r="A16" s="17"/>
      <c r="B16" s="17"/>
      <c r="C16" s="17"/>
      <c r="D16" s="17" t="s">
        <v>24</v>
      </c>
      <c r="E16" s="13">
        <v>6</v>
      </c>
      <c r="F16" s="14">
        <f>IF(ISERR(G16+H16),"-",G16+H16)</f>
        <v>9221.226999999999</v>
      </c>
      <c r="G16" s="15">
        <v>8905.8469999999998</v>
      </c>
      <c r="H16" s="15">
        <v>315.38</v>
      </c>
      <c r="I16" s="14">
        <f>IF(ISERR(J16+K16),"-",J16+K16)</f>
        <v>5450.5559999999996</v>
      </c>
      <c r="J16" s="15">
        <v>5076.5559999999996</v>
      </c>
      <c r="K16" s="15">
        <v>374</v>
      </c>
      <c r="L16" s="14">
        <f>IF(ISERR(M16+N16),"-",M16+N16)</f>
        <v>6660.8590000000004</v>
      </c>
      <c r="M16" s="14">
        <v>6285.8590000000004</v>
      </c>
      <c r="N16" s="14">
        <v>375</v>
      </c>
      <c r="O16" s="14">
        <f>IF(ISERR(P16+Q16),"-",P16+Q16)</f>
        <v>8010.9239999999982</v>
      </c>
      <c r="P16" s="14">
        <f t="shared" si="0"/>
        <v>7696.5439999999981</v>
      </c>
      <c r="Q16" s="14">
        <f t="shared" si="0"/>
        <v>314.38</v>
      </c>
      <c r="R16" s="16">
        <v>87.385064289607854</v>
      </c>
      <c r="S16" s="16">
        <v>105.88675076106223</v>
      </c>
      <c r="T16" s="16">
        <v>96.623675497687216</v>
      </c>
      <c r="U16" s="16">
        <f>IF(ISERR(O16/F16*100),"-",O16/F16*100)</f>
        <v>86.874816117204347</v>
      </c>
      <c r="V16" s="16"/>
    </row>
    <row r="17" spans="1:22" s="8" customFormat="1" ht="12" customHeight="1" x14ac:dyDescent="0.15">
      <c r="A17" s="17"/>
      <c r="B17" s="17"/>
      <c r="C17" s="17"/>
      <c r="D17" s="17" t="s">
        <v>25</v>
      </c>
      <c r="E17" s="13">
        <v>7</v>
      </c>
      <c r="F17" s="14">
        <f>IF(ISERR(G17+H17),"-",G17+H17)</f>
        <v>17019.034</v>
      </c>
      <c r="G17" s="15">
        <v>16760.563999999998</v>
      </c>
      <c r="H17" s="15">
        <v>258.47000000000003</v>
      </c>
      <c r="I17" s="14">
        <f>IF(ISERR(J17+K17),"-",J17+K17)</f>
        <v>8422.3359999999993</v>
      </c>
      <c r="J17" s="15">
        <v>8076.3360000000002</v>
      </c>
      <c r="K17" s="15">
        <v>346</v>
      </c>
      <c r="L17" s="14">
        <f>IF(ISERR(M17+N17),"-",M17+N17)</f>
        <v>9240.4130000000005</v>
      </c>
      <c r="M17" s="14">
        <v>8942.4130000000005</v>
      </c>
      <c r="N17" s="14">
        <v>298</v>
      </c>
      <c r="O17" s="14">
        <f>IF(ISERR(P17+Q17),"-",P17+Q17)</f>
        <v>16200.956999999997</v>
      </c>
      <c r="P17" s="14">
        <f t="shared" si="0"/>
        <v>15894.486999999997</v>
      </c>
      <c r="Q17" s="14">
        <f t="shared" si="0"/>
        <v>306.47000000000003</v>
      </c>
      <c r="R17" s="16">
        <v>95.803731896751771</v>
      </c>
      <c r="S17" s="16">
        <v>116.06991518105282</v>
      </c>
      <c r="T17" s="16">
        <v>103.81791541454385</v>
      </c>
      <c r="U17" s="16">
        <f>IF(ISERR(O17/F17*100),"-",O17/F17*100)</f>
        <v>95.193164312381057</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2498.4449999999997</v>
      </c>
      <c r="G19" s="15">
        <v>2353.5949999999998</v>
      </c>
      <c r="H19" s="15">
        <v>144.85</v>
      </c>
      <c r="I19" s="14">
        <f>IF(ISERR(J19+K19),"-",J19+K19)</f>
        <v>1706.624</v>
      </c>
      <c r="J19" s="15">
        <v>1468.624</v>
      </c>
      <c r="K19" s="15">
        <v>238</v>
      </c>
      <c r="L19" s="14">
        <f>IF(ISERR(M19+N19),"-",M19+N19)</f>
        <v>1805.9390000000001</v>
      </c>
      <c r="M19" s="14">
        <v>1573.9390000000001</v>
      </c>
      <c r="N19" s="14">
        <v>232</v>
      </c>
      <c r="O19" s="14">
        <f>IF(ISERR(P19+Q19),"-",P19+Q19)</f>
        <v>2399.1299999999997</v>
      </c>
      <c r="P19" s="14">
        <f t="shared" ref="P19:Q23" si="1">IF(ISERR(G19+J19-M19),"-",G19+J19-M19)</f>
        <v>2248.2799999999997</v>
      </c>
      <c r="Q19" s="14">
        <f t="shared" si="1"/>
        <v>150.85000000000002</v>
      </c>
      <c r="R19" s="16">
        <v>122.25100286532951</v>
      </c>
      <c r="S19" s="16">
        <v>125.02173762547594</v>
      </c>
      <c r="T19" s="16">
        <v>111.30271398747391</v>
      </c>
      <c r="U19" s="16">
        <f>IF(ISERR(O19/F19*100),"-",O19/F19*100)</f>
        <v>96.02492750490805</v>
      </c>
      <c r="V19" s="16"/>
    </row>
    <row r="20" spans="1:22" s="8" customFormat="1" ht="12" customHeight="1" x14ac:dyDescent="0.15">
      <c r="A20" s="17"/>
      <c r="B20" s="17"/>
      <c r="C20" s="17"/>
      <c r="D20" s="17" t="s">
        <v>27</v>
      </c>
      <c r="E20" s="13">
        <v>9</v>
      </c>
      <c r="F20" s="14">
        <f>IF(ISERR(G20+H20),"-",G20+H20)</f>
        <v>3364.665</v>
      </c>
      <c r="G20" s="15">
        <v>3339.665</v>
      </c>
      <c r="H20" s="15">
        <v>25</v>
      </c>
      <c r="I20" s="14">
        <f>IF(ISERR(J20+K20),"-",J20+K20)</f>
        <v>1064.0830000000001</v>
      </c>
      <c r="J20" s="15">
        <v>1045.0830000000001</v>
      </c>
      <c r="K20" s="15">
        <v>19</v>
      </c>
      <c r="L20" s="14">
        <f>IF(ISERR(M20+N20),"-",M20+N20)</f>
        <v>1095.6980000000001</v>
      </c>
      <c r="M20" s="14">
        <v>1076.6980000000001</v>
      </c>
      <c r="N20" s="14">
        <v>19</v>
      </c>
      <c r="O20" s="14">
        <f>IF(ISERR(P20+Q20),"-",P20+Q20)</f>
        <v>3333.0499999999993</v>
      </c>
      <c r="P20" s="14">
        <f t="shared" si="1"/>
        <v>3308.0499999999993</v>
      </c>
      <c r="Q20" s="14">
        <f t="shared" si="1"/>
        <v>25</v>
      </c>
      <c r="R20" s="16">
        <v>141.12506631299735</v>
      </c>
      <c r="S20" s="16">
        <v>94.403825442639899</v>
      </c>
      <c r="T20" s="16">
        <v>117.88600633101666</v>
      </c>
      <c r="U20" s="16">
        <f>IF(ISERR(O20/F20*100),"-",O20/F20*100)</f>
        <v>99.060381939955363</v>
      </c>
      <c r="V20" s="16"/>
    </row>
    <row r="21" spans="1:22" s="8" customFormat="1" ht="12" customHeight="1" x14ac:dyDescent="0.15">
      <c r="A21" s="17"/>
      <c r="B21" s="17"/>
      <c r="C21" s="17"/>
      <c r="D21" s="17" t="s">
        <v>28</v>
      </c>
      <c r="E21" s="13">
        <v>10</v>
      </c>
      <c r="F21" s="14">
        <f>IF(ISERR(G21+H21),"-",G21+H21)</f>
        <v>4764.59</v>
      </c>
      <c r="G21" s="15">
        <v>1528.92</v>
      </c>
      <c r="H21" s="15">
        <v>3235.67</v>
      </c>
      <c r="I21" s="14">
        <f>IF(ISERR(J21+K21),"-",J21+K21)</f>
        <v>3224.2799999999997</v>
      </c>
      <c r="J21" s="15">
        <v>450.18</v>
      </c>
      <c r="K21" s="15">
        <v>2774.1</v>
      </c>
      <c r="L21" s="14">
        <f>IF(ISERR(M21+N21),"-",M21+N21)</f>
        <v>3171.16</v>
      </c>
      <c r="M21" s="14">
        <v>402.66</v>
      </c>
      <c r="N21" s="14">
        <v>2768.5</v>
      </c>
      <c r="O21" s="14">
        <f>IF(ISERR(P21+Q21),"-",P21+Q21)</f>
        <v>4817.7100000000009</v>
      </c>
      <c r="P21" s="14">
        <f t="shared" si="1"/>
        <v>1576.44</v>
      </c>
      <c r="Q21" s="14">
        <f t="shared" si="1"/>
        <v>3241.2700000000004</v>
      </c>
      <c r="R21" s="16">
        <v>99.059264493532822</v>
      </c>
      <c r="S21" s="16">
        <v>94.93865673518512</v>
      </c>
      <c r="T21" s="16">
        <v>92.564960766079778</v>
      </c>
      <c r="U21" s="16">
        <f>IF(ISERR(O21/F21*100),"-",O21/F21*100)</f>
        <v>101.11489131278874</v>
      </c>
      <c r="V21" s="16"/>
    </row>
    <row r="22" spans="1:22" s="8" customFormat="1" ht="12" customHeight="1" x14ac:dyDescent="0.15">
      <c r="A22" s="17"/>
      <c r="B22" s="17"/>
      <c r="C22" s="41" t="s">
        <v>29</v>
      </c>
      <c r="D22" s="41"/>
      <c r="E22" s="13">
        <v>11</v>
      </c>
      <c r="F22" s="14">
        <f>IF(ISERR(G22+H22),"-",G22+H22)</f>
        <v>2282.6819999999998</v>
      </c>
      <c r="G22" s="15">
        <v>2117.1819999999998</v>
      </c>
      <c r="H22" s="15">
        <v>165.5</v>
      </c>
      <c r="I22" s="14">
        <f>IF(ISERR(J22+K22),"-",J22+K22)</f>
        <v>1338.8630000000001</v>
      </c>
      <c r="J22" s="15">
        <v>1221.8630000000001</v>
      </c>
      <c r="K22" s="15">
        <v>117</v>
      </c>
      <c r="L22" s="14">
        <f>IF(ISERR(M22+N22),"-",M22+N22)</f>
        <v>1309.58</v>
      </c>
      <c r="M22" s="14">
        <v>1212.58</v>
      </c>
      <c r="N22" s="14">
        <v>97</v>
      </c>
      <c r="O22" s="14">
        <f>IF(ISERR(P22+Q22),"-",P22+Q22)</f>
        <v>2311.9650000000001</v>
      </c>
      <c r="P22" s="14">
        <f t="shared" si="1"/>
        <v>2126.4650000000001</v>
      </c>
      <c r="Q22" s="14">
        <f t="shared" si="1"/>
        <v>185.5</v>
      </c>
      <c r="R22" s="16">
        <v>131.82975580937378</v>
      </c>
      <c r="S22" s="16">
        <v>118.79461896425039</v>
      </c>
      <c r="T22" s="16">
        <v>115.24042846960189</v>
      </c>
      <c r="U22" s="16">
        <f>IF(ISERR(O22/F22*100),"-",O22/F22*100)</f>
        <v>101.28283308844597</v>
      </c>
      <c r="V22" s="16"/>
    </row>
    <row r="23" spans="1:22" s="8" customFormat="1" ht="12" customHeight="1" x14ac:dyDescent="0.15">
      <c r="A23" s="17"/>
      <c r="B23" s="17"/>
      <c r="C23" s="41" t="s">
        <v>30</v>
      </c>
      <c r="D23" s="41"/>
      <c r="E23" s="13">
        <v>12</v>
      </c>
      <c r="F23" s="14">
        <f>IF(ISERR(G23+H23),"-",G23+H23)</f>
        <v>21796.21</v>
      </c>
      <c r="G23" s="15">
        <v>21515.89</v>
      </c>
      <c r="H23" s="15">
        <v>280.32</v>
      </c>
      <c r="I23" s="14">
        <f>IF(ISERR(J23+K23),"-",J23+K23)</f>
        <v>16767.458000000002</v>
      </c>
      <c r="J23" s="15">
        <v>16541.058000000001</v>
      </c>
      <c r="K23" s="15">
        <v>226.4</v>
      </c>
      <c r="L23" s="14">
        <f>IF(ISERR(M23+N23),"-",M23+N23)</f>
        <v>13572.263999999999</v>
      </c>
      <c r="M23" s="14">
        <v>13352.964</v>
      </c>
      <c r="N23" s="14">
        <v>219.3</v>
      </c>
      <c r="O23" s="14">
        <f>IF(ISERR(P23+Q23),"-",P23+Q23)</f>
        <v>24991.404000000002</v>
      </c>
      <c r="P23" s="14">
        <f t="shared" si="1"/>
        <v>24703.984000000004</v>
      </c>
      <c r="Q23" s="14">
        <f t="shared" si="1"/>
        <v>287.42</v>
      </c>
      <c r="R23" s="16">
        <v>146.04527480184652</v>
      </c>
      <c r="S23" s="16">
        <v>114.39349281244905</v>
      </c>
      <c r="T23" s="16">
        <v>107.12380887717151</v>
      </c>
      <c r="U23" s="16">
        <f>IF(ISERR(O23/F23*100),"-",O23/F23*100)</f>
        <v>114.65940179508274</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1" t="s">
        <v>31</v>
      </c>
      <c r="D25" s="41"/>
      <c r="E25" s="13">
        <v>13</v>
      </c>
      <c r="F25" s="14">
        <f>IF(ISERR(G25+H25),"-",G25+H25)</f>
        <v>73606.804999999993</v>
      </c>
      <c r="G25" s="15">
        <v>23439.54</v>
      </c>
      <c r="H25" s="15">
        <v>50167.264999999999</v>
      </c>
      <c r="I25" s="14">
        <f>IF(ISERR(J25+K25),"-",J25+K25)</f>
        <v>19714.296999999999</v>
      </c>
      <c r="J25" s="15">
        <v>5696.49</v>
      </c>
      <c r="K25" s="15">
        <v>14017.807000000001</v>
      </c>
      <c r="L25" s="14">
        <f>IF(ISERR(M25+N25),"-",M25+N25)</f>
        <v>20170.628000000001</v>
      </c>
      <c r="M25" s="14">
        <v>6015.47</v>
      </c>
      <c r="N25" s="14">
        <v>14155.157999999999</v>
      </c>
      <c r="O25" s="14">
        <f>IF(ISERR(P25+Q25),"-",P25+Q25)</f>
        <v>73150.474000000002</v>
      </c>
      <c r="P25" s="14">
        <f t="shared" ref="P25:Q29" si="2">IF(ISERR(G25+J25-M25),"-",G25+J25-M25)</f>
        <v>23120.559999999998</v>
      </c>
      <c r="Q25" s="14">
        <f t="shared" si="2"/>
        <v>50029.914000000004</v>
      </c>
      <c r="R25" s="16">
        <v>90.029816161830198</v>
      </c>
      <c r="S25" s="16">
        <v>110.15621817133264</v>
      </c>
      <c r="T25" s="16">
        <v>108.39581895659437</v>
      </c>
      <c r="U25" s="16">
        <f>IF(ISERR(O25/F25*100),"-",O25/F25*100)</f>
        <v>99.380042375158126</v>
      </c>
      <c r="V25" s="16"/>
    </row>
    <row r="26" spans="1:22" s="8" customFormat="1" ht="12" customHeight="1" x14ac:dyDescent="0.15">
      <c r="A26" s="17"/>
      <c r="B26" s="17"/>
      <c r="C26" s="41" t="s">
        <v>32</v>
      </c>
      <c r="D26" s="41"/>
      <c r="E26" s="13">
        <v>14</v>
      </c>
      <c r="F26" s="14">
        <f>IF(ISERR(G26+H26),"-",G26+H26)</f>
        <v>14281.825000000001</v>
      </c>
      <c r="G26" s="15">
        <v>484.565</v>
      </c>
      <c r="H26" s="15">
        <v>13797.26</v>
      </c>
      <c r="I26" s="14">
        <f>IF(ISERR(J26+K26),"-",J26+K26)</f>
        <v>3317.05</v>
      </c>
      <c r="J26" s="15">
        <v>460.05</v>
      </c>
      <c r="K26" s="15">
        <v>2857</v>
      </c>
      <c r="L26" s="14">
        <f>IF(ISERR(M26+N26),"-",M26+N26)</f>
        <v>5789.87</v>
      </c>
      <c r="M26" s="14">
        <v>482.47</v>
      </c>
      <c r="N26" s="14">
        <v>5307.4</v>
      </c>
      <c r="O26" s="14">
        <f>IF(ISERR(P26+Q26),"-",P26+Q26)</f>
        <v>11809.005000000003</v>
      </c>
      <c r="P26" s="14">
        <f t="shared" si="2"/>
        <v>462.14499999999998</v>
      </c>
      <c r="Q26" s="14">
        <f t="shared" si="2"/>
        <v>11346.860000000002</v>
      </c>
      <c r="R26" s="16">
        <v>62.750777042301749</v>
      </c>
      <c r="S26" s="16">
        <v>95.216771026481211</v>
      </c>
      <c r="T26" s="16">
        <v>73.850845619653612</v>
      </c>
      <c r="U26" s="16">
        <f>IF(ISERR(O26/F26*100),"-",O26/F26*100)</f>
        <v>82.685546139936619</v>
      </c>
      <c r="V26" s="16"/>
    </row>
    <row r="27" spans="1:22" s="8" customFormat="1" ht="12" customHeight="1" x14ac:dyDescent="0.15">
      <c r="A27" s="17"/>
      <c r="B27" s="17"/>
      <c r="C27" s="41" t="s">
        <v>33</v>
      </c>
      <c r="D27" s="41"/>
      <c r="E27" s="13">
        <v>15</v>
      </c>
      <c r="F27" s="14">
        <f>IF(ISERR(G27+H27),"-",G27+H27)</f>
        <v>9515.02</v>
      </c>
      <c r="G27" s="15">
        <v>7784.84</v>
      </c>
      <c r="H27" s="15">
        <v>1730.18</v>
      </c>
      <c r="I27" s="14">
        <f>IF(ISERR(J27+K27),"-",J27+K27)</f>
        <v>506.54</v>
      </c>
      <c r="J27" s="15">
        <v>253.74</v>
      </c>
      <c r="K27" s="15">
        <v>252.8</v>
      </c>
      <c r="L27" s="14">
        <f>IF(ISERR(M27+N27),"-",M27+N27)</f>
        <v>1619.52</v>
      </c>
      <c r="M27" s="14">
        <v>1365.92</v>
      </c>
      <c r="N27" s="14">
        <v>253.6</v>
      </c>
      <c r="O27" s="14">
        <f>IF(ISERR(P27+Q27),"-",P27+Q27)</f>
        <v>8402.0400000000009</v>
      </c>
      <c r="P27" s="14">
        <f t="shared" si="2"/>
        <v>6672.66</v>
      </c>
      <c r="Q27" s="14">
        <f t="shared" si="2"/>
        <v>1729.38</v>
      </c>
      <c r="R27" s="16">
        <v>105.52916666666667</v>
      </c>
      <c r="S27" s="16">
        <v>81.21599326008355</v>
      </c>
      <c r="T27" s="16">
        <v>107.43046525276472</v>
      </c>
      <c r="U27" s="16">
        <f>IF(ISERR(O27/F27*100),"-",O27/F27*100)</f>
        <v>88.302914760032039</v>
      </c>
      <c r="V27" s="16"/>
    </row>
    <row r="28" spans="1:22" s="8" customFormat="1" ht="12" customHeight="1" x14ac:dyDescent="0.15">
      <c r="A28" s="17"/>
      <c r="B28" s="17"/>
      <c r="C28" s="41" t="s">
        <v>34</v>
      </c>
      <c r="D28" s="41"/>
      <c r="E28" s="13">
        <v>16</v>
      </c>
      <c r="F28" s="14">
        <f>IF(ISERR(G28+H28),"-",G28+H28)</f>
        <v>20138.071</v>
      </c>
      <c r="G28" s="15">
        <f>SUBTOTAL(9,G29:G31)</f>
        <v>19095.593000000001</v>
      </c>
      <c r="H28" s="15">
        <f>SUBTOTAL(9,H29:H31)</f>
        <v>1042.4780000000001</v>
      </c>
      <c r="I28" s="14">
        <f>IF(ISERR(J28+K28),"-",J28+K28)</f>
        <v>3416.0749999999998</v>
      </c>
      <c r="J28" s="15">
        <f>SUBTOTAL(9,J29:J31)</f>
        <v>2957.7</v>
      </c>
      <c r="K28" s="15">
        <f>SUBTOTAL(9,K29:K31)</f>
        <v>458.375</v>
      </c>
      <c r="L28" s="14">
        <f>IF(ISERR(M28+N28),"-",M28+N28)</f>
        <v>7004.7239999999993</v>
      </c>
      <c r="M28" s="15">
        <f>SUBTOTAL(9,M29:M31)</f>
        <v>6734.2199999999993</v>
      </c>
      <c r="N28" s="15">
        <f>SUBTOTAL(9,N29:N31)</f>
        <v>270.50400000000002</v>
      </c>
      <c r="O28" s="14">
        <f>IF(ISERR(P28+Q28),"-",P28+Q28)</f>
        <v>16549.422000000002</v>
      </c>
      <c r="P28" s="14">
        <f t="shared" si="2"/>
        <v>15319.073000000002</v>
      </c>
      <c r="Q28" s="14">
        <f t="shared" si="2"/>
        <v>1230.3490000000002</v>
      </c>
      <c r="R28" s="16">
        <v>39.944749766136574</v>
      </c>
      <c r="S28" s="16">
        <v>81.764912354015294</v>
      </c>
      <c r="T28" s="16">
        <v>74.405197341838814</v>
      </c>
      <c r="U28" s="16">
        <f>IF(ISERR(O28/F28*100),"-",O28/F28*100)</f>
        <v>82.179777795003318</v>
      </c>
      <c r="V28" s="16"/>
    </row>
    <row r="29" spans="1:22" s="8" customFormat="1" ht="12" customHeight="1" x14ac:dyDescent="0.15">
      <c r="A29" s="17"/>
      <c r="B29" s="17"/>
      <c r="C29" s="17"/>
      <c r="D29" s="17" t="s">
        <v>35</v>
      </c>
      <c r="E29" s="13">
        <v>17</v>
      </c>
      <c r="F29" s="14">
        <f>IF(ISERR(G29+H29),"-",G29+H29)</f>
        <v>13313.2</v>
      </c>
      <c r="G29" s="15">
        <v>12935</v>
      </c>
      <c r="H29" s="15">
        <v>378.2</v>
      </c>
      <c r="I29" s="14">
        <f>IF(ISERR(J29+K29),"-",J29+K29)</f>
        <v>2458.7999999999997</v>
      </c>
      <c r="J29" s="15">
        <v>2237.6999999999998</v>
      </c>
      <c r="K29" s="15">
        <v>221.1</v>
      </c>
      <c r="L29" s="14">
        <f>IF(ISERR(M29+N29),"-",M29+N29)</f>
        <v>4434.84</v>
      </c>
      <c r="M29" s="14">
        <v>4314</v>
      </c>
      <c r="N29" s="14">
        <v>120.84</v>
      </c>
      <c r="O29" s="14">
        <f>IF(ISERR(P29+Q29),"-",P29+Q29)</f>
        <v>11337.16</v>
      </c>
      <c r="P29" s="14">
        <f t="shared" si="2"/>
        <v>10858.7</v>
      </c>
      <c r="Q29" s="14">
        <f t="shared" si="2"/>
        <v>478.45999999999992</v>
      </c>
      <c r="R29" s="16">
        <v>35.388091708524634</v>
      </c>
      <c r="S29" s="16">
        <v>72.118255439555085</v>
      </c>
      <c r="T29" s="16">
        <v>65.975860985346685</v>
      </c>
      <c r="U29" s="16">
        <f>IF(ISERR(O29/F29*100),"-",O29/F29*100)</f>
        <v>85.157287504131233</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6824.8710000000001</v>
      </c>
      <c r="G31" s="15">
        <v>6160.5929999999998</v>
      </c>
      <c r="H31" s="15">
        <v>664.27800000000002</v>
      </c>
      <c r="I31" s="14">
        <f>IF(ISERR(J31+K31),"-",J31+K31)</f>
        <v>957.27499999999998</v>
      </c>
      <c r="J31" s="15">
        <v>720</v>
      </c>
      <c r="K31" s="15">
        <v>237.27500000000001</v>
      </c>
      <c r="L31" s="14">
        <f>IF(ISERR(M31+N31),"-",M31+N31)</f>
        <v>2569.884</v>
      </c>
      <c r="M31" s="14">
        <v>2420.2199999999998</v>
      </c>
      <c r="N31" s="14">
        <v>149.66399999999999</v>
      </c>
      <c r="O31" s="14">
        <f>IF(ISERR(P31+Q31),"-",P31+Q31)</f>
        <v>5212.2619999999997</v>
      </c>
      <c r="P31" s="14">
        <f t="shared" ref="P31:Q35" si="3">IF(ISERR(G31+J31-M31),"-",G31+J31-M31)</f>
        <v>4460.3729999999996</v>
      </c>
      <c r="Q31" s="14">
        <f t="shared" si="3"/>
        <v>751.88900000000001</v>
      </c>
      <c r="R31" s="16">
        <v>59.6842072448407</v>
      </c>
      <c r="S31" s="16">
        <v>106.30306344511101</v>
      </c>
      <c r="T31" s="16">
        <v>103.03981838069163</v>
      </c>
      <c r="U31" s="16">
        <f>IF(ISERR(O31/F31*100),"-",O31/F31*100)</f>
        <v>76.371582700977058</v>
      </c>
      <c r="V31" s="16"/>
    </row>
    <row r="32" spans="1:22" s="8" customFormat="1" ht="12" customHeight="1" x14ac:dyDescent="0.15">
      <c r="A32" s="17"/>
      <c r="B32" s="17"/>
      <c r="C32" s="41" t="s">
        <v>37</v>
      </c>
      <c r="D32" s="41"/>
      <c r="E32" s="13">
        <v>19</v>
      </c>
      <c r="F32" s="14">
        <f>IF(ISERR(G32+H32),"-",G32+H32)</f>
        <v>19783.593999999997</v>
      </c>
      <c r="G32" s="15">
        <v>16648.585999999999</v>
      </c>
      <c r="H32" s="15">
        <v>3135.0079999999998</v>
      </c>
      <c r="I32" s="14">
        <f>IF(ISERR(J32+K32),"-",J32+K32)</f>
        <v>3097.55</v>
      </c>
      <c r="J32" s="15">
        <v>2482.85</v>
      </c>
      <c r="K32" s="15">
        <v>614.70000000000005</v>
      </c>
      <c r="L32" s="14">
        <f>IF(ISERR(M32+N32),"-",M32+N32)</f>
        <v>3546.33</v>
      </c>
      <c r="M32" s="14">
        <v>2818.33</v>
      </c>
      <c r="N32" s="14">
        <v>728</v>
      </c>
      <c r="O32" s="14">
        <f>IF(ISERR(P32+Q32),"-",P32+Q32)</f>
        <v>19334.813999999998</v>
      </c>
      <c r="P32" s="14">
        <f t="shared" si="3"/>
        <v>16313.105999999998</v>
      </c>
      <c r="Q32" s="14">
        <f t="shared" si="3"/>
        <v>3021.7079999999996</v>
      </c>
      <c r="R32" s="16">
        <v>79.788850811811074</v>
      </c>
      <c r="S32" s="16">
        <v>88.446685528216506</v>
      </c>
      <c r="T32" s="16">
        <v>95.692191560832597</v>
      </c>
      <c r="U32" s="16">
        <f>IF(ISERR(O32/F32*100),"-",O32/F32*100)</f>
        <v>97.731554741772413</v>
      </c>
      <c r="V32" s="16"/>
    </row>
    <row r="33" spans="1:22" s="8" customFormat="1" ht="12" customHeight="1" x14ac:dyDescent="0.15">
      <c r="A33" s="17"/>
      <c r="B33" s="17"/>
      <c r="C33" s="41" t="s">
        <v>38</v>
      </c>
      <c r="D33" s="41"/>
      <c r="E33" s="13">
        <v>20</v>
      </c>
      <c r="F33" s="14">
        <f>IF(ISERR(G33+H33),"-",G33+H33)</f>
        <v>63183.704000000005</v>
      </c>
      <c r="G33" s="15">
        <v>51907.713000000003</v>
      </c>
      <c r="H33" s="15">
        <v>11275.991</v>
      </c>
      <c r="I33" s="14">
        <f>IF(ISERR(J33+K33),"-",J33+K33)</f>
        <v>46134.815000000002</v>
      </c>
      <c r="J33" s="15">
        <v>37761</v>
      </c>
      <c r="K33" s="15">
        <v>8373.8150000000005</v>
      </c>
      <c r="L33" s="14">
        <f>IF(ISERR(M33+N33),"-",M33+N33)</f>
        <v>27932.68</v>
      </c>
      <c r="M33" s="14">
        <v>22969.625</v>
      </c>
      <c r="N33" s="14">
        <v>4963.0550000000003</v>
      </c>
      <c r="O33" s="14">
        <f>IF(ISERR(P33+Q33),"-",P33+Q33)</f>
        <v>81385.839000000007</v>
      </c>
      <c r="P33" s="14">
        <f t="shared" si="3"/>
        <v>66699.088000000003</v>
      </c>
      <c r="Q33" s="14">
        <f t="shared" si="3"/>
        <v>14686.751</v>
      </c>
      <c r="R33" s="16">
        <v>97.958601236018069</v>
      </c>
      <c r="S33" s="16">
        <v>105.15496370581887</v>
      </c>
      <c r="T33" s="16">
        <v>100.75661202182545</v>
      </c>
      <c r="U33" s="16">
        <f>IF(ISERR(O33/F33*100),"-",O33/F33*100)</f>
        <v>128.80827467791377</v>
      </c>
      <c r="V33" s="16"/>
    </row>
    <row r="34" spans="1:22" s="8" customFormat="1" ht="12" customHeight="1" x14ac:dyDescent="0.15">
      <c r="A34" s="17"/>
      <c r="B34" s="17"/>
      <c r="C34" s="41" t="s">
        <v>39</v>
      </c>
      <c r="D34" s="41"/>
      <c r="E34" s="13">
        <v>21</v>
      </c>
      <c r="F34" s="14">
        <f>IF(ISERR(G34+H34),"-",G34+H34)</f>
        <v>14878.960999999999</v>
      </c>
      <c r="G34" s="15">
        <v>12579.221</v>
      </c>
      <c r="H34" s="15">
        <v>2299.7399999999998</v>
      </c>
      <c r="I34" s="14">
        <f>IF(ISERR(J34+K34),"-",J34+K34)</f>
        <v>3017.86</v>
      </c>
      <c r="J34" s="15">
        <v>2660.51</v>
      </c>
      <c r="K34" s="15">
        <v>357.35</v>
      </c>
      <c r="L34" s="14">
        <f>IF(ISERR(M34+N34),"-",M34+N34)</f>
        <v>2882.8799999999997</v>
      </c>
      <c r="M34" s="14">
        <v>2480.6999999999998</v>
      </c>
      <c r="N34" s="14">
        <v>402.18</v>
      </c>
      <c r="O34" s="14">
        <f>IF(ISERR(P34+Q34),"-",P34+Q34)</f>
        <v>15013.940999999999</v>
      </c>
      <c r="P34" s="14">
        <f t="shared" si="3"/>
        <v>12759.030999999999</v>
      </c>
      <c r="Q34" s="14">
        <f t="shared" si="3"/>
        <v>2254.91</v>
      </c>
      <c r="R34" s="16">
        <v>70.603109067211989</v>
      </c>
      <c r="S34" s="16">
        <v>78.806185572646584</v>
      </c>
      <c r="T34" s="16">
        <v>62.972100196579916</v>
      </c>
      <c r="U34" s="16">
        <f>IF(ISERR(O34/F34*100),"-",O34/F34*100)</f>
        <v>100.90718700049015</v>
      </c>
      <c r="V34" s="16"/>
    </row>
    <row r="35" spans="1:22" s="8" customFormat="1" ht="12" customHeight="1" x14ac:dyDescent="0.15">
      <c r="A35" s="17"/>
      <c r="B35" s="17"/>
      <c r="C35" s="41" t="s">
        <v>40</v>
      </c>
      <c r="D35" s="41"/>
      <c r="E35" s="13">
        <v>22</v>
      </c>
      <c r="F35" s="14">
        <f>IF(ISERR(G35+H35),"-",G35+H35)</f>
        <v>10594.058999999999</v>
      </c>
      <c r="G35" s="15">
        <v>3984.31</v>
      </c>
      <c r="H35" s="15">
        <v>6609.7489999999998</v>
      </c>
      <c r="I35" s="14">
        <f>IF(ISERR(J35+K35),"-",J35+K35)</f>
        <v>3271.598</v>
      </c>
      <c r="J35" s="15">
        <v>945.1</v>
      </c>
      <c r="K35" s="15">
        <v>2326.498</v>
      </c>
      <c r="L35" s="14">
        <f>IF(ISERR(M35+N35),"-",M35+N35)</f>
        <v>3297.1970000000001</v>
      </c>
      <c r="M35" s="14">
        <v>969.92</v>
      </c>
      <c r="N35" s="14">
        <v>2327.277</v>
      </c>
      <c r="O35" s="14">
        <f>IF(ISERR(P35+Q35),"-",P35+Q35)</f>
        <v>10568.46</v>
      </c>
      <c r="P35" s="14">
        <f t="shared" si="3"/>
        <v>3959.49</v>
      </c>
      <c r="Q35" s="14">
        <f t="shared" si="3"/>
        <v>6608.9699999999993</v>
      </c>
      <c r="R35" s="16">
        <v>96.228395217872915</v>
      </c>
      <c r="S35" s="16">
        <v>100.39953399373218</v>
      </c>
      <c r="T35" s="16">
        <v>101.48563197695354</v>
      </c>
      <c r="U35" s="16">
        <f>IF(ISERR(O35/F35*100),"-",O35/F35*100)</f>
        <v>99.758364570180319</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1" t="s">
        <v>41</v>
      </c>
      <c r="D37" s="41"/>
      <c r="E37" s="13">
        <v>23</v>
      </c>
      <c r="F37" s="14">
        <f>IF(ISERR(G37+H37),"-",G37+H37)</f>
        <v>6272.5720000000001</v>
      </c>
      <c r="G37" s="15">
        <v>1984.1120000000001</v>
      </c>
      <c r="H37" s="15">
        <v>4288.46</v>
      </c>
      <c r="I37" s="14">
        <f>IF(ISERR(J37+K37),"-",J37+K37)</f>
        <v>2424.21</v>
      </c>
      <c r="J37" s="15">
        <v>1061.8599999999999</v>
      </c>
      <c r="K37" s="15">
        <v>1362.35</v>
      </c>
      <c r="L37" s="14">
        <f>IF(ISERR(M37+N37),"-",M37+N37)</f>
        <v>2587.92</v>
      </c>
      <c r="M37" s="14">
        <v>1179.3</v>
      </c>
      <c r="N37" s="14">
        <v>1408.62</v>
      </c>
      <c r="O37" s="14">
        <f>IF(ISERR(P37+Q37),"-",P37+Q37)</f>
        <v>6108.8619999999992</v>
      </c>
      <c r="P37" s="14">
        <f t="shared" ref="P37:Q41" si="4">IF(ISERR(G37+J37-M37),"-",G37+J37-M37)</f>
        <v>1866.6719999999998</v>
      </c>
      <c r="Q37" s="14">
        <f t="shared" si="4"/>
        <v>4242.1899999999996</v>
      </c>
      <c r="R37" s="16">
        <v>110.44991685080986</v>
      </c>
      <c r="S37" s="16">
        <v>112.3742264263023</v>
      </c>
      <c r="T37" s="16">
        <v>87.558374762896193</v>
      </c>
      <c r="U37" s="16">
        <f>IF(ISERR(O37/F37*100),"-",O37/F37*100)</f>
        <v>97.39006582945558</v>
      </c>
      <c r="V37" s="16"/>
    </row>
    <row r="38" spans="1:22" s="8" customFormat="1" ht="12" customHeight="1" x14ac:dyDescent="0.15">
      <c r="A38" s="17"/>
      <c r="B38" s="17"/>
      <c r="C38" s="41" t="s">
        <v>42</v>
      </c>
      <c r="D38" s="41"/>
      <c r="E38" s="13">
        <v>24</v>
      </c>
      <c r="F38" s="14">
        <f>IF(ISERR(G38+H38),"-",G38+H38)</f>
        <v>4910.3540000000003</v>
      </c>
      <c r="G38" s="15">
        <v>3706.4140000000002</v>
      </c>
      <c r="H38" s="15">
        <v>1203.94</v>
      </c>
      <c r="I38" s="14">
        <f>IF(ISERR(J38+K38),"-",J38+K38)</f>
        <v>712.3</v>
      </c>
      <c r="J38" s="15">
        <v>524.29999999999995</v>
      </c>
      <c r="K38" s="15">
        <v>188</v>
      </c>
      <c r="L38" s="14">
        <f>IF(ISERR(M38+N38),"-",M38+N38)</f>
        <v>1505.08</v>
      </c>
      <c r="M38" s="14">
        <v>1152.08</v>
      </c>
      <c r="N38" s="14">
        <v>353</v>
      </c>
      <c r="O38" s="14">
        <f>IF(ISERR(P38+Q38),"-",P38+Q38)</f>
        <v>4117.5740000000005</v>
      </c>
      <c r="P38" s="14">
        <f t="shared" si="4"/>
        <v>3078.634</v>
      </c>
      <c r="Q38" s="14">
        <f t="shared" si="4"/>
        <v>1038.94</v>
      </c>
      <c r="R38" s="16">
        <v>84.934727965620695</v>
      </c>
      <c r="S38" s="16">
        <v>226.56972105556309</v>
      </c>
      <c r="T38" s="16">
        <v>86.569965145571587</v>
      </c>
      <c r="U38" s="16">
        <f>IF(ISERR(O38/F38*100),"-",O38/F38*100)</f>
        <v>83.85493184401777</v>
      </c>
      <c r="V38" s="16"/>
    </row>
    <row r="39" spans="1:22" s="8" customFormat="1" ht="12" customHeight="1" x14ac:dyDescent="0.15">
      <c r="A39" s="17"/>
      <c r="B39" s="17"/>
      <c r="C39" s="41" t="s">
        <v>43</v>
      </c>
      <c r="D39" s="41"/>
      <c r="E39" s="13">
        <v>25</v>
      </c>
      <c r="F39" s="14">
        <f>IF(ISERR(G39+H39),"-",G39+H39)</f>
        <v>4087.4710000000005</v>
      </c>
      <c r="G39" s="15">
        <v>1715.1510000000001</v>
      </c>
      <c r="H39" s="15">
        <v>2372.3200000000002</v>
      </c>
      <c r="I39" s="14">
        <f>IF(ISERR(J39+K39),"-",J39+K39)</f>
        <v>844.02</v>
      </c>
      <c r="J39" s="15">
        <v>268.58999999999997</v>
      </c>
      <c r="K39" s="15">
        <v>575.42999999999995</v>
      </c>
      <c r="L39" s="14">
        <f>IF(ISERR(M39+N39),"-",M39+N39)</f>
        <v>1576.33</v>
      </c>
      <c r="M39" s="14">
        <v>983.28</v>
      </c>
      <c r="N39" s="14">
        <v>593.04999999999995</v>
      </c>
      <c r="O39" s="14">
        <f>IF(ISERR(P39+Q39),"-",P39+Q39)</f>
        <v>3355.1610000000001</v>
      </c>
      <c r="P39" s="14">
        <f t="shared" si="4"/>
        <v>1000.461</v>
      </c>
      <c r="Q39" s="14">
        <f t="shared" si="4"/>
        <v>2354.6999999999998</v>
      </c>
      <c r="R39" s="16">
        <v>108.06665147282136</v>
      </c>
      <c r="S39" s="16">
        <v>183.15639280680696</v>
      </c>
      <c r="T39" s="16">
        <v>81.825790885751545</v>
      </c>
      <c r="U39" s="16">
        <f>IF(ISERR(O39/F39*100),"-",O39/F39*100)</f>
        <v>82.084031911174407</v>
      </c>
      <c r="V39" s="16"/>
    </row>
    <row r="40" spans="1:22" s="8" customFormat="1" ht="12" customHeight="1" x14ac:dyDescent="0.15">
      <c r="A40" s="17"/>
      <c r="B40" s="17"/>
      <c r="C40" s="41" t="s">
        <v>44</v>
      </c>
      <c r="D40" s="41"/>
      <c r="E40" s="13">
        <v>26</v>
      </c>
      <c r="F40" s="14">
        <f>IF(ISERR(G40+H40),"-",G40+H40)</f>
        <v>128302.65700000001</v>
      </c>
      <c r="G40" s="15">
        <v>40926.232000000004</v>
      </c>
      <c r="H40" s="15">
        <v>87376.425000000003</v>
      </c>
      <c r="I40" s="14">
        <f>IF(ISERR(J40+K40),"-",J40+K40)</f>
        <v>49542.559999999998</v>
      </c>
      <c r="J40" s="15">
        <v>11096.27</v>
      </c>
      <c r="K40" s="15">
        <v>38446.29</v>
      </c>
      <c r="L40" s="14">
        <f>IF(ISERR(M40+N40),"-",M40+N40)</f>
        <v>49755.365999999995</v>
      </c>
      <c r="M40" s="14">
        <v>12284.507</v>
      </c>
      <c r="N40" s="14">
        <v>37470.858999999997</v>
      </c>
      <c r="O40" s="14">
        <f>IF(ISERR(P40+Q40),"-",P40+Q40)</f>
        <v>128089.85100000001</v>
      </c>
      <c r="P40" s="14">
        <f t="shared" si="4"/>
        <v>39737.99500000001</v>
      </c>
      <c r="Q40" s="14">
        <f t="shared" si="4"/>
        <v>88351.856</v>
      </c>
      <c r="R40" s="16">
        <v>109.06005109795937</v>
      </c>
      <c r="S40" s="16">
        <v>102.72633756326125</v>
      </c>
      <c r="T40" s="16">
        <v>90.442714034442787</v>
      </c>
      <c r="U40" s="16">
        <f>IF(ISERR(O40/F40*100),"-",O40/F40*100)</f>
        <v>99.834137495687244</v>
      </c>
      <c r="V40" s="16"/>
    </row>
    <row r="41" spans="1:22" s="8" customFormat="1" ht="12" customHeight="1" x14ac:dyDescent="0.15">
      <c r="A41" s="17"/>
      <c r="B41" s="17"/>
      <c r="C41" s="41" t="s">
        <v>45</v>
      </c>
      <c r="D41" s="41"/>
      <c r="E41" s="13">
        <v>27</v>
      </c>
      <c r="F41" s="14">
        <f>IF(ISERR(G41+H41),"-",G41+H41)</f>
        <v>30703.129999999997</v>
      </c>
      <c r="G41" s="15">
        <v>12735.237999999999</v>
      </c>
      <c r="H41" s="15">
        <v>17967.892</v>
      </c>
      <c r="I41" s="14">
        <f>IF(ISERR(J41+K41),"-",J41+K41)</f>
        <v>8757.0550000000003</v>
      </c>
      <c r="J41" s="15">
        <v>1925.21</v>
      </c>
      <c r="K41" s="15">
        <v>6831.8450000000003</v>
      </c>
      <c r="L41" s="14">
        <f>IF(ISERR(M41+N41),"-",M41+N41)</f>
        <v>10971.661</v>
      </c>
      <c r="M41" s="14">
        <v>3441.52</v>
      </c>
      <c r="N41" s="14">
        <v>7530.1409999999996</v>
      </c>
      <c r="O41" s="14">
        <f>IF(ISERR(P41+Q41),"-",P41+Q41)</f>
        <v>28488.524000000001</v>
      </c>
      <c r="P41" s="14">
        <f t="shared" si="4"/>
        <v>11218.928</v>
      </c>
      <c r="Q41" s="14">
        <f t="shared" si="4"/>
        <v>17269.596000000001</v>
      </c>
      <c r="R41" s="16">
        <v>113.47583486564271</v>
      </c>
      <c r="S41" s="16">
        <v>107.00414063813578</v>
      </c>
      <c r="T41" s="16">
        <v>97.534652272832616</v>
      </c>
      <c r="U41" s="16">
        <f>IF(ISERR(O41/F41*100),"-",O41/F41*100)</f>
        <v>92.7870350677602</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1" t="s">
        <v>46</v>
      </c>
      <c r="D43" s="41"/>
      <c r="E43" s="13">
        <v>28</v>
      </c>
      <c r="F43" s="14">
        <f>IF(ISERR(G43+H43),"-",G43+H43)</f>
        <v>53949.148999999998</v>
      </c>
      <c r="G43" s="15">
        <v>1846.7760000000001</v>
      </c>
      <c r="H43" s="15">
        <v>52102.373</v>
      </c>
      <c r="I43" s="14">
        <f>IF(ISERR(J43+K43),"-",J43+K43)</f>
        <v>16250.019</v>
      </c>
      <c r="J43" s="15">
        <v>1143.82</v>
      </c>
      <c r="K43" s="15">
        <v>15106.199000000001</v>
      </c>
      <c r="L43" s="14">
        <f>IF(ISERR(M43+N43),"-",M43+N43)</f>
        <v>21853.208999999999</v>
      </c>
      <c r="M43" s="14">
        <v>1215.5</v>
      </c>
      <c r="N43" s="14">
        <v>20637.708999999999</v>
      </c>
      <c r="O43" s="14">
        <f>IF(ISERR(P43+Q43),"-",P43+Q43)</f>
        <v>48345.958999999995</v>
      </c>
      <c r="P43" s="14">
        <f t="shared" ref="P43:Q47" si="5">IF(ISERR(G43+J43-M43),"-",G43+J43-M43)</f>
        <v>1775.096</v>
      </c>
      <c r="Q43" s="14">
        <f t="shared" si="5"/>
        <v>46570.862999999998</v>
      </c>
      <c r="R43" s="16">
        <v>91.251152921872531</v>
      </c>
      <c r="S43" s="16">
        <v>105.40873361345911</v>
      </c>
      <c r="T43" s="16">
        <v>83.241522971639156</v>
      </c>
      <c r="U43" s="16">
        <f>IF(ISERR(O43/F43*100),"-",O43/F43*100)</f>
        <v>89.613941825106451</v>
      </c>
      <c r="V43" s="16"/>
    </row>
    <row r="44" spans="1:22" s="8" customFormat="1" ht="12" customHeight="1" x14ac:dyDescent="0.15">
      <c r="A44" s="17"/>
      <c r="B44" s="17"/>
      <c r="C44" s="41" t="s">
        <v>47</v>
      </c>
      <c r="D44" s="41"/>
      <c r="E44" s="13">
        <v>29</v>
      </c>
      <c r="F44" s="14">
        <f>IF(ISERR(G44+H44),"-",G44+H44)</f>
        <v>38697.429000000004</v>
      </c>
      <c r="G44" s="15">
        <f>SUBTOTAL(9,G45:G47)</f>
        <v>18291.36</v>
      </c>
      <c r="H44" s="15">
        <f>SUBTOTAL(9,H45:H47)</f>
        <v>20406.069</v>
      </c>
      <c r="I44" s="14">
        <f>IF(ISERR(J44+K44),"-",J44+K44)</f>
        <v>8968.2900000000009</v>
      </c>
      <c r="J44" s="15">
        <f>SUBTOTAL(9,J45:J47)</f>
        <v>3240.59</v>
      </c>
      <c r="K44" s="15">
        <f>SUBTOTAL(9,K45:K47)</f>
        <v>5727.7</v>
      </c>
      <c r="L44" s="14">
        <f>IF(ISERR(M44+N44),"-",M44+N44)</f>
        <v>10046.49</v>
      </c>
      <c r="M44" s="15">
        <f>SUBTOTAL(9,M45:M47)</f>
        <v>3616.58</v>
      </c>
      <c r="N44" s="15">
        <f>SUBTOTAL(9,N45:N47)</f>
        <v>6429.91</v>
      </c>
      <c r="O44" s="14">
        <f>IF(ISERR(P44+Q44),"-",P44+Q44)</f>
        <v>37619.229000000007</v>
      </c>
      <c r="P44" s="14">
        <f t="shared" si="5"/>
        <v>17915.370000000003</v>
      </c>
      <c r="Q44" s="14">
        <f t="shared" si="5"/>
        <v>19703.859</v>
      </c>
      <c r="R44" s="16">
        <v>88.575091332701916</v>
      </c>
      <c r="S44" s="16">
        <v>88.895426878096373</v>
      </c>
      <c r="T44" s="16">
        <v>89.708855175176737</v>
      </c>
      <c r="U44" s="16">
        <f>IF(ISERR(O44/F44*100),"-",O44/F44*100)</f>
        <v>97.213768387558773</v>
      </c>
      <c r="V44" s="16"/>
    </row>
    <row r="45" spans="1:22" s="8" customFormat="1" ht="12" customHeight="1" x14ac:dyDescent="0.15">
      <c r="A45" s="17"/>
      <c r="B45" s="17"/>
      <c r="C45" s="17"/>
      <c r="D45" s="17" t="s">
        <v>48</v>
      </c>
      <c r="E45" s="13">
        <v>30</v>
      </c>
      <c r="F45" s="14">
        <f>IF(ISERR(G45+H45),"-",G45+H45)</f>
        <v>11623.509999999998</v>
      </c>
      <c r="G45" s="15">
        <v>9025.8799999999992</v>
      </c>
      <c r="H45" s="15">
        <v>2597.63</v>
      </c>
      <c r="I45" s="14">
        <f>IF(ISERR(J45+K45),"-",J45+K45)</f>
        <v>3159.92</v>
      </c>
      <c r="J45" s="15">
        <v>2327.94</v>
      </c>
      <c r="K45" s="15">
        <v>831.98</v>
      </c>
      <c r="L45" s="14">
        <f>IF(ISERR(M45+N45),"-",M45+N45)</f>
        <v>2262.87</v>
      </c>
      <c r="M45" s="14">
        <v>1508.75</v>
      </c>
      <c r="N45" s="14">
        <v>754.12</v>
      </c>
      <c r="O45" s="14">
        <f>IF(ISERR(P45+Q45),"-",P45+Q45)</f>
        <v>12520.56</v>
      </c>
      <c r="P45" s="14">
        <f t="shared" si="5"/>
        <v>9845.07</v>
      </c>
      <c r="Q45" s="14">
        <f t="shared" si="5"/>
        <v>2675.4900000000002</v>
      </c>
      <c r="R45" s="16">
        <v>88.263456328035531</v>
      </c>
      <c r="S45" s="16">
        <v>63.179187362319809</v>
      </c>
      <c r="T45" s="16">
        <v>88.708771218833789</v>
      </c>
      <c r="U45" s="16">
        <f>IF(ISERR(O45/F45*100),"-",O45/F45*100)</f>
        <v>107.71754831371936</v>
      </c>
      <c r="V45" s="16"/>
    </row>
    <row r="46" spans="1:22" s="8" customFormat="1" ht="12" customHeight="1" x14ac:dyDescent="0.15">
      <c r="A46" s="17"/>
      <c r="B46" s="17"/>
      <c r="C46" s="17"/>
      <c r="D46" s="17" t="s">
        <v>49</v>
      </c>
      <c r="E46" s="13">
        <v>31</v>
      </c>
      <c r="F46" s="14">
        <f>IF(ISERR(G46+H46),"-",G46+H46)</f>
        <v>3491.55</v>
      </c>
      <c r="G46" s="15">
        <v>846.8</v>
      </c>
      <c r="H46" s="15">
        <v>2644.75</v>
      </c>
      <c r="I46" s="14">
        <f>IF(ISERR(J46+K46),"-",J46+K46)</f>
        <v>956.05000000000007</v>
      </c>
      <c r="J46" s="15">
        <v>58.85</v>
      </c>
      <c r="K46" s="15">
        <v>897.2</v>
      </c>
      <c r="L46" s="14">
        <f>IF(ISERR(M46+N46),"-",M46+N46)</f>
        <v>1834.27</v>
      </c>
      <c r="M46" s="14">
        <v>705.27</v>
      </c>
      <c r="N46" s="14">
        <v>1129</v>
      </c>
      <c r="O46" s="14">
        <f>IF(ISERR(P46+Q46),"-",P46+Q46)</f>
        <v>2613.33</v>
      </c>
      <c r="P46" s="14">
        <f t="shared" si="5"/>
        <v>200.38</v>
      </c>
      <c r="Q46" s="14">
        <f t="shared" si="5"/>
        <v>2412.9499999999998</v>
      </c>
      <c r="R46" s="16">
        <v>76.240031897926642</v>
      </c>
      <c r="S46" s="16">
        <v>86.406010787384886</v>
      </c>
      <c r="T46" s="16">
        <v>65.002549529269842</v>
      </c>
      <c r="U46" s="16">
        <f>IF(ISERR(O46/F46*100),"-",O46/F46*100)</f>
        <v>74.847274133264591</v>
      </c>
      <c r="V46" s="16"/>
    </row>
    <row r="47" spans="1:22" s="8" customFormat="1" ht="12" customHeight="1" x14ac:dyDescent="0.15">
      <c r="A47" s="17"/>
      <c r="B47" s="17"/>
      <c r="C47" s="17"/>
      <c r="D47" s="17" t="s">
        <v>50</v>
      </c>
      <c r="E47" s="13">
        <v>32</v>
      </c>
      <c r="F47" s="14">
        <f>IF(ISERR(G47+H47),"-",G47+H47)</f>
        <v>23582.368999999999</v>
      </c>
      <c r="G47" s="15">
        <v>8418.68</v>
      </c>
      <c r="H47" s="15">
        <v>15163.689</v>
      </c>
      <c r="I47" s="14">
        <f>IF(ISERR(J47+K47),"-",J47+K47)</f>
        <v>4852.32</v>
      </c>
      <c r="J47" s="15">
        <v>853.8</v>
      </c>
      <c r="K47" s="15">
        <v>3998.52</v>
      </c>
      <c r="L47" s="14">
        <f>IF(ISERR(M47+N47),"-",M47+N47)</f>
        <v>5949.35</v>
      </c>
      <c r="M47" s="14">
        <v>1402.56</v>
      </c>
      <c r="N47" s="14">
        <v>4546.79</v>
      </c>
      <c r="O47" s="14">
        <f>IF(ISERR(P47+Q47),"-",P47+Q47)</f>
        <v>22485.339</v>
      </c>
      <c r="P47" s="14">
        <f t="shared" si="5"/>
        <v>7869.92</v>
      </c>
      <c r="Q47" s="14">
        <f t="shared" si="5"/>
        <v>14615.418999999998</v>
      </c>
      <c r="R47" s="16">
        <v>91.709459702096211</v>
      </c>
      <c r="S47" s="16">
        <v>106.29628637025523</v>
      </c>
      <c r="T47" s="16">
        <v>94.47534098424299</v>
      </c>
      <c r="U47" s="16">
        <f>IF(ISERR(O47/F47*100),"-",O47/F47*100)</f>
        <v>95.348092466876423</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1" t="s">
        <v>51</v>
      </c>
      <c r="D49" s="41"/>
      <c r="E49" s="13">
        <v>33</v>
      </c>
      <c r="F49" s="14">
        <f>IF(ISERR(G49+H49),"-",G49+H49)</f>
        <v>15250.060000000001</v>
      </c>
      <c r="G49" s="15">
        <v>2622.77</v>
      </c>
      <c r="H49" s="15">
        <v>12627.29</v>
      </c>
      <c r="I49" s="14">
        <f>IF(ISERR(J49+K49),"-",J49+K49)</f>
        <v>3154.6120000000001</v>
      </c>
      <c r="J49" s="15">
        <v>1024.53</v>
      </c>
      <c r="K49" s="15">
        <v>2130.0819999999999</v>
      </c>
      <c r="L49" s="14">
        <f>IF(ISERR(M49+N49),"-",M49+N49)</f>
        <v>4760.25</v>
      </c>
      <c r="M49" s="14">
        <v>1336.57</v>
      </c>
      <c r="N49" s="14">
        <v>3423.68</v>
      </c>
      <c r="O49" s="14">
        <f>IF(ISERR(P49+Q49),"-",P49+Q49)</f>
        <v>13644.422000000002</v>
      </c>
      <c r="P49" s="14">
        <f t="shared" ref="P49:Q53" si="6">IF(ISERR(G49+J49-M49),"-",G49+J49-M49)</f>
        <v>2310.7300000000005</v>
      </c>
      <c r="Q49" s="14">
        <f t="shared" si="6"/>
        <v>11333.692000000001</v>
      </c>
      <c r="R49" s="16">
        <v>84.530083549038835</v>
      </c>
      <c r="S49" s="16">
        <v>103.49269501695798</v>
      </c>
      <c r="T49" s="16">
        <v>101.46860177854589</v>
      </c>
      <c r="U49" s="16">
        <f>IF(ISERR(O49/F49*100),"-",O49/F49*100)</f>
        <v>89.471267654028907</v>
      </c>
      <c r="V49" s="16"/>
    </row>
    <row r="50" spans="1:22" s="8" customFormat="1" ht="12" customHeight="1" x14ac:dyDescent="0.15">
      <c r="A50" s="17"/>
      <c r="B50" s="17"/>
      <c r="C50" s="41" t="s">
        <v>52</v>
      </c>
      <c r="D50" s="41"/>
      <c r="E50" s="13">
        <v>34</v>
      </c>
      <c r="F50" s="14">
        <f>IF(ISERR(G50+H50),"-",G50+H50)</f>
        <v>28414.548000000003</v>
      </c>
      <c r="G50" s="15">
        <v>6846.4530000000004</v>
      </c>
      <c r="H50" s="15">
        <v>21568.095000000001</v>
      </c>
      <c r="I50" s="14">
        <f>IF(ISERR(J50+K50),"-",J50+K50)</f>
        <v>7087.174</v>
      </c>
      <c r="J50" s="15">
        <v>2091.4899999999998</v>
      </c>
      <c r="K50" s="15">
        <v>4995.6840000000002</v>
      </c>
      <c r="L50" s="14">
        <f>IF(ISERR(M50+N50),"-",M50+N50)</f>
        <v>11500.468000000001</v>
      </c>
      <c r="M50" s="14">
        <v>2340.71</v>
      </c>
      <c r="N50" s="14">
        <v>9159.7579999999998</v>
      </c>
      <c r="O50" s="14">
        <f>IF(ISERR(P50+Q50),"-",P50+Q50)</f>
        <v>24001.254000000001</v>
      </c>
      <c r="P50" s="14">
        <f t="shared" si="6"/>
        <v>6597.2329999999993</v>
      </c>
      <c r="Q50" s="14">
        <f t="shared" si="6"/>
        <v>17404.021000000001</v>
      </c>
      <c r="R50" s="16">
        <v>96.260820078044461</v>
      </c>
      <c r="S50" s="16">
        <v>92.425373767065551</v>
      </c>
      <c r="T50" s="16">
        <v>93.486515450001278</v>
      </c>
      <c r="U50" s="16">
        <f>IF(ISERR(O50/F50*100),"-",O50/F50*100)</f>
        <v>84.468188619435352</v>
      </c>
      <c r="V50" s="16"/>
    </row>
    <row r="51" spans="1:22" s="8" customFormat="1" ht="12" customHeight="1" x14ac:dyDescent="0.15">
      <c r="A51" s="17"/>
      <c r="B51" s="17"/>
      <c r="C51" s="41" t="s">
        <v>53</v>
      </c>
      <c r="D51" s="41"/>
      <c r="E51" s="13">
        <v>35</v>
      </c>
      <c r="F51" s="14">
        <f>IF(ISERR(G51+H51),"-",G51+H51)</f>
        <v>2168.09</v>
      </c>
      <c r="G51" s="15">
        <v>1267</v>
      </c>
      <c r="H51" s="15">
        <v>901.09</v>
      </c>
      <c r="I51" s="14">
        <f>IF(ISERR(J51+K51),"-",J51+K51)</f>
        <v>110.80000000000001</v>
      </c>
      <c r="J51" s="15">
        <v>50.06</v>
      </c>
      <c r="K51" s="15">
        <v>60.74</v>
      </c>
      <c r="L51" s="14">
        <f>IF(ISERR(M51+N51),"-",M51+N51)</f>
        <v>236.21</v>
      </c>
      <c r="M51" s="14">
        <v>118.06</v>
      </c>
      <c r="N51" s="14">
        <v>118.15</v>
      </c>
      <c r="O51" s="14">
        <f>IF(ISERR(P51+Q51),"-",P51+Q51)</f>
        <v>2042.68</v>
      </c>
      <c r="P51" s="14">
        <f t="shared" si="6"/>
        <v>1199</v>
      </c>
      <c r="Q51" s="14">
        <f t="shared" si="6"/>
        <v>843.68000000000006</v>
      </c>
      <c r="R51" s="16">
        <v>100.72727272727273</v>
      </c>
      <c r="S51" s="16">
        <v>98.012448132780079</v>
      </c>
      <c r="T51" s="16">
        <v>82.299758259468177</v>
      </c>
      <c r="U51" s="16">
        <f>IF(ISERR(O51/F51*100),"-",O51/F51*100)</f>
        <v>94.21564602945449</v>
      </c>
      <c r="V51" s="16"/>
    </row>
    <row r="52" spans="1:22" s="8" customFormat="1" ht="12" customHeight="1" x14ac:dyDescent="0.15">
      <c r="A52" s="17"/>
      <c r="B52" s="17"/>
      <c r="C52" s="41" t="s">
        <v>54</v>
      </c>
      <c r="D52" s="41"/>
      <c r="E52" s="13">
        <v>36</v>
      </c>
      <c r="F52" s="14">
        <f>IF(ISERR(G52+H52),"-",G52+H52)</f>
        <v>27050.33</v>
      </c>
      <c r="G52" s="15">
        <v>12180.74</v>
      </c>
      <c r="H52" s="15">
        <v>14869.59</v>
      </c>
      <c r="I52" s="14">
        <f>IF(ISERR(J52+K52),"-",J52+K52)</f>
        <v>5882.42</v>
      </c>
      <c r="J52" s="15">
        <v>3918.42</v>
      </c>
      <c r="K52" s="15">
        <v>1964</v>
      </c>
      <c r="L52" s="14">
        <f>IF(ISERR(M52+N52),"-",M52+N52)</f>
        <v>7418.84</v>
      </c>
      <c r="M52" s="14">
        <v>4008.84</v>
      </c>
      <c r="N52" s="14">
        <v>3410</v>
      </c>
      <c r="O52" s="14">
        <f>IF(ISERR(P52+Q52),"-",P52+Q52)</f>
        <v>25513.91</v>
      </c>
      <c r="P52" s="14">
        <f t="shared" si="6"/>
        <v>12090.32</v>
      </c>
      <c r="Q52" s="14">
        <f t="shared" si="6"/>
        <v>13423.59</v>
      </c>
      <c r="R52" s="16">
        <v>111.82755225026899</v>
      </c>
      <c r="S52" s="16">
        <v>114.34569240823171</v>
      </c>
      <c r="T52" s="16">
        <v>103.16078081269019</v>
      </c>
      <c r="U52" s="16">
        <f>IF(ISERR(O52/F52*100),"-",O52/F52*100)</f>
        <v>94.320143229306254</v>
      </c>
      <c r="V52" s="16"/>
    </row>
    <row r="53" spans="1:22" s="8" customFormat="1" ht="12" customHeight="1" x14ac:dyDescent="0.15">
      <c r="A53" s="17"/>
      <c r="B53" s="17"/>
      <c r="C53" s="41" t="s">
        <v>55</v>
      </c>
      <c r="D53" s="41"/>
      <c r="E53" s="13">
        <v>37</v>
      </c>
      <c r="F53" s="14">
        <f>IF(ISERR(G53+H53),"-",G53+H53)</f>
        <v>25076.14</v>
      </c>
      <c r="G53" s="15">
        <v>11094.48</v>
      </c>
      <c r="H53" s="15">
        <v>13981.66</v>
      </c>
      <c r="I53" s="14">
        <f>IF(ISERR(J53+K53),"-",J53+K53)</f>
        <v>6219.86</v>
      </c>
      <c r="J53" s="15">
        <v>2976.66</v>
      </c>
      <c r="K53" s="15">
        <v>3243.2</v>
      </c>
      <c r="L53" s="14">
        <f>IF(ISERR(M53+N53),"-",M53+N53)</f>
        <v>7625.12</v>
      </c>
      <c r="M53" s="14">
        <v>3855.12</v>
      </c>
      <c r="N53" s="14">
        <v>3770</v>
      </c>
      <c r="O53" s="14">
        <f>IF(ISERR(P53+Q53),"-",P53+Q53)</f>
        <v>23670.880000000001</v>
      </c>
      <c r="P53" s="14">
        <f t="shared" si="6"/>
        <v>10216.02</v>
      </c>
      <c r="Q53" s="14">
        <f t="shared" si="6"/>
        <v>13454.86</v>
      </c>
      <c r="R53" s="16">
        <v>90.079451285036924</v>
      </c>
      <c r="S53" s="16">
        <v>108.3595405343569</v>
      </c>
      <c r="T53" s="16">
        <v>112.18963561762908</v>
      </c>
      <c r="U53" s="16">
        <f>IF(ISERR(O53/F53*100),"-",O53/F53*100)</f>
        <v>94.39602745877157</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1" t="s">
        <v>56</v>
      </c>
      <c r="B55" s="41"/>
      <c r="C55" s="41"/>
      <c r="D55" s="41"/>
      <c r="E55" s="13">
        <v>38</v>
      </c>
      <c r="F55" s="14">
        <f>IF(ISERR(G55+H55),"-",G55+H55)</f>
        <v>48465.173999999999</v>
      </c>
      <c r="G55" s="15">
        <f>SUBTOTAL(9,G56:G62)</f>
        <v>21154.51</v>
      </c>
      <c r="H55" s="15">
        <f>SUBTOTAL(9,H56:H62)</f>
        <v>27310.663999999997</v>
      </c>
      <c r="I55" s="14">
        <f>IF(ISERR(J55+K55),"-",J55+K55)</f>
        <v>14982.528</v>
      </c>
      <c r="J55" s="15">
        <f>SUBTOTAL(9,J56:J62)</f>
        <v>6305.8700000000008</v>
      </c>
      <c r="K55" s="15">
        <f>SUBTOTAL(9,K56:K62)</f>
        <v>8676.6579999999994</v>
      </c>
      <c r="L55" s="14">
        <f>IF(ISERR(M55+N55),"-",M55+N55)</f>
        <v>17239.726999999999</v>
      </c>
      <c r="M55" s="15">
        <f>SUBTOTAL(9,M56:M62)</f>
        <v>7351.4400000000005</v>
      </c>
      <c r="N55" s="15">
        <f>SUBTOTAL(9,N56:N62)</f>
        <v>9888.2870000000003</v>
      </c>
      <c r="O55" s="14">
        <f>IF(ISERR(P55+Q55),"-",P55+Q55)</f>
        <v>46207.974999999991</v>
      </c>
      <c r="P55" s="14">
        <f t="shared" ref="P55:Q59" si="7">IF(ISERR(G55+J55-M55),"-",G55+J55-M55)</f>
        <v>20108.939999999995</v>
      </c>
      <c r="Q55" s="14">
        <f t="shared" si="7"/>
        <v>26099.035</v>
      </c>
      <c r="R55" s="16">
        <v>95.484972895255765</v>
      </c>
      <c r="S55" s="16">
        <v>101.33112054950078</v>
      </c>
      <c r="T55" s="16">
        <v>98.706684963414375</v>
      </c>
      <c r="U55" s="16">
        <f>IF(ISERR(O55/F55*100),"-",O55/F55*100)</f>
        <v>95.342637168701785</v>
      </c>
      <c r="V55" s="16"/>
    </row>
    <row r="56" spans="1:22" s="8" customFormat="1" ht="12" customHeight="1" x14ac:dyDescent="0.15">
      <c r="A56" s="17"/>
      <c r="B56" s="17"/>
      <c r="C56" s="41" t="s">
        <v>31</v>
      </c>
      <c r="D56" s="41"/>
      <c r="E56" s="13">
        <v>39</v>
      </c>
      <c r="F56" s="14">
        <f>IF(ISERR(G56+H56),"-",G56+H56)</f>
        <v>2990.2799999999997</v>
      </c>
      <c r="G56" s="15">
        <v>1023.28</v>
      </c>
      <c r="H56" s="15">
        <v>1967</v>
      </c>
      <c r="I56" s="14">
        <f>IF(ISERR(J56+K56),"-",J56+K56)</f>
        <v>3325.69</v>
      </c>
      <c r="J56" s="15">
        <v>2039.69</v>
      </c>
      <c r="K56" s="15">
        <v>1286</v>
      </c>
      <c r="L56" s="14">
        <f>IF(ISERR(M56+N56),"-",M56+N56)</f>
        <v>3605.8199999999997</v>
      </c>
      <c r="M56" s="14">
        <v>2170.02</v>
      </c>
      <c r="N56" s="14">
        <v>1435.8</v>
      </c>
      <c r="O56" s="14">
        <f>IF(ISERR(P56+Q56),"-",P56+Q56)</f>
        <v>2710.1500000000005</v>
      </c>
      <c r="P56" s="14">
        <f t="shared" si="7"/>
        <v>892.95000000000027</v>
      </c>
      <c r="Q56" s="14">
        <f t="shared" si="7"/>
        <v>1817.2</v>
      </c>
      <c r="R56" s="16">
        <v>100.68695125643355</v>
      </c>
      <c r="S56" s="16">
        <v>105.97373742123578</v>
      </c>
      <c r="T56" s="16">
        <v>105.10812739485891</v>
      </c>
      <c r="U56" s="16">
        <f>IF(ISERR(O56/F56*100),"-",O56/F56*100)</f>
        <v>90.631980951616598</v>
      </c>
      <c r="V56" s="16"/>
    </row>
    <row r="57" spans="1:22" s="8" customFormat="1" ht="12" customHeight="1" x14ac:dyDescent="0.15">
      <c r="A57" s="17"/>
      <c r="B57" s="17"/>
      <c r="C57" s="41" t="s">
        <v>32</v>
      </c>
      <c r="D57" s="41"/>
      <c r="E57" s="13">
        <v>40</v>
      </c>
      <c r="F57" s="14">
        <f>IF(ISERR(G57+H57),"-",G57+H57)</f>
        <v>225.95</v>
      </c>
      <c r="G57" s="15">
        <v>92.95</v>
      </c>
      <c r="H57" s="15">
        <v>133</v>
      </c>
      <c r="I57" s="14">
        <f>IF(ISERR(J57+K57),"-",J57+K57)</f>
        <v>125.05</v>
      </c>
      <c r="J57" s="15">
        <v>68.05</v>
      </c>
      <c r="K57" s="15">
        <v>57</v>
      </c>
      <c r="L57" s="14">
        <f>IF(ISERR(M57+N57),"-",M57+N57)</f>
        <v>159.36000000000001</v>
      </c>
      <c r="M57" s="14">
        <v>89.26</v>
      </c>
      <c r="N57" s="14">
        <v>70.099999999999994</v>
      </c>
      <c r="O57" s="14">
        <f>IF(ISERR(P57+Q57),"-",P57+Q57)</f>
        <v>191.64</v>
      </c>
      <c r="P57" s="14">
        <f t="shared" si="7"/>
        <v>71.739999999999995</v>
      </c>
      <c r="Q57" s="14">
        <f t="shared" si="7"/>
        <v>119.9</v>
      </c>
      <c r="R57" s="16">
        <v>140.0649641577061</v>
      </c>
      <c r="S57" s="16">
        <v>115.47826086956523</v>
      </c>
      <c r="T57" s="16">
        <v>106.89424364123161</v>
      </c>
      <c r="U57" s="16">
        <f>IF(ISERR(O57/F57*100),"-",O57/F57*100)</f>
        <v>84.815224607213977</v>
      </c>
      <c r="V57" s="16"/>
    </row>
    <row r="58" spans="1:22" s="8" customFormat="1" ht="12" customHeight="1" x14ac:dyDescent="0.15">
      <c r="A58" s="17"/>
      <c r="B58" s="17"/>
      <c r="C58" s="41" t="s">
        <v>57</v>
      </c>
      <c r="D58" s="41"/>
      <c r="E58" s="13">
        <v>41</v>
      </c>
      <c r="F58" s="14">
        <f>IF(ISERR(G58+H58),"-",G58+H58)</f>
        <v>14324.654999999999</v>
      </c>
      <c r="G58" s="15">
        <v>8163</v>
      </c>
      <c r="H58" s="15">
        <v>6161.6549999999997</v>
      </c>
      <c r="I58" s="14">
        <f>IF(ISERR(J58+K58),"-",J58+K58)</f>
        <v>2348.049</v>
      </c>
      <c r="J58" s="15">
        <v>809</v>
      </c>
      <c r="K58" s="15">
        <v>1539.049</v>
      </c>
      <c r="L58" s="14">
        <f>IF(ISERR(M58+N58),"-",M58+N58)</f>
        <v>2746.3469999999998</v>
      </c>
      <c r="M58" s="14">
        <v>839</v>
      </c>
      <c r="N58" s="14">
        <v>1907.347</v>
      </c>
      <c r="O58" s="14">
        <f>IF(ISERR(P58+Q58),"-",P58+Q58)</f>
        <v>13926.357</v>
      </c>
      <c r="P58" s="14">
        <f t="shared" si="7"/>
        <v>8133</v>
      </c>
      <c r="Q58" s="14">
        <f t="shared" si="7"/>
        <v>5793.357</v>
      </c>
      <c r="R58" s="16">
        <v>108.51005129627062</v>
      </c>
      <c r="S58" s="16">
        <v>91.605970647098076</v>
      </c>
      <c r="T58" s="16">
        <v>106.66715431337558</v>
      </c>
      <c r="U58" s="16">
        <f>IF(ISERR(O58/F58*100),"-",O58/F58*100)</f>
        <v>97.21949324433993</v>
      </c>
      <c r="V58" s="16"/>
    </row>
    <row r="59" spans="1:22" s="8" customFormat="1" ht="12" customHeight="1" x14ac:dyDescent="0.15">
      <c r="A59" s="17"/>
      <c r="B59" s="17"/>
      <c r="C59" s="41" t="s">
        <v>58</v>
      </c>
      <c r="D59" s="41"/>
      <c r="E59" s="13">
        <v>42</v>
      </c>
      <c r="F59" s="14">
        <f>IF(ISERR(G59+H59),"-",G59+H59)</f>
        <v>6114.23</v>
      </c>
      <c r="G59" s="15">
        <v>2740.33</v>
      </c>
      <c r="H59" s="15">
        <v>3373.9</v>
      </c>
      <c r="I59" s="14">
        <f>IF(ISERR(J59+K59),"-",J59+K59)</f>
        <v>1912.94</v>
      </c>
      <c r="J59" s="15">
        <v>949.84</v>
      </c>
      <c r="K59" s="15">
        <v>963.1</v>
      </c>
      <c r="L59" s="14">
        <f>IF(ISERR(M59+N59),"-",M59+N59)</f>
        <v>2557.77</v>
      </c>
      <c r="M59" s="14">
        <v>1068.67</v>
      </c>
      <c r="N59" s="14">
        <v>1489.1</v>
      </c>
      <c r="O59" s="14">
        <f>IF(ISERR(P59+Q59),"-",P59+Q59)</f>
        <v>5469.4</v>
      </c>
      <c r="P59" s="14">
        <f t="shared" si="7"/>
        <v>2621.5</v>
      </c>
      <c r="Q59" s="14">
        <f t="shared" si="7"/>
        <v>2847.9</v>
      </c>
      <c r="R59" s="16">
        <v>70.037710980119357</v>
      </c>
      <c r="S59" s="16">
        <v>135.70655461114825</v>
      </c>
      <c r="T59" s="16">
        <v>95.682111605221621</v>
      </c>
      <c r="U59" s="16">
        <f>IF(ISERR(O59/F59*100),"-",O59/F59*100)</f>
        <v>89.453618853068988</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1" t="s">
        <v>59</v>
      </c>
      <c r="D61" s="41"/>
      <c r="E61" s="13">
        <v>43</v>
      </c>
      <c r="F61" s="14">
        <f>IF(ISERR(G61+H61),"-",G61+H61)</f>
        <v>3606.01</v>
      </c>
      <c r="G61" s="15">
        <v>1679.17</v>
      </c>
      <c r="H61" s="15">
        <v>1926.84</v>
      </c>
      <c r="I61" s="14">
        <f>IF(ISERR(J61+K61),"-",J61+K61)</f>
        <v>929.86</v>
      </c>
      <c r="J61" s="15">
        <v>320.26</v>
      </c>
      <c r="K61" s="15">
        <v>609.6</v>
      </c>
      <c r="L61" s="14">
        <f>IF(ISERR(M61+N61),"-",M61+N61)</f>
        <v>1762.92</v>
      </c>
      <c r="M61" s="14">
        <v>765.42</v>
      </c>
      <c r="N61" s="14">
        <v>997.5</v>
      </c>
      <c r="O61" s="14">
        <f>IF(ISERR(P61+Q61),"-",P61+Q61)</f>
        <v>2772.9500000000003</v>
      </c>
      <c r="P61" s="14">
        <f>IF(ISERR(G61+J61-M61),"-",G61+J61-M61)</f>
        <v>1234.0100000000002</v>
      </c>
      <c r="Q61" s="14">
        <f>IF(ISERR(H61+K61-N61),"-",H61+K61-N61)</f>
        <v>1538.94</v>
      </c>
      <c r="R61" s="16">
        <v>102.5882612533098</v>
      </c>
      <c r="S61" s="16">
        <v>96.380246346623792</v>
      </c>
      <c r="T61" s="16">
        <v>89.935360834438782</v>
      </c>
      <c r="U61" s="16">
        <f>IF(ISERR(O61/F61*100),"-",O61/F61*100)</f>
        <v>76.898011930083385</v>
      </c>
      <c r="V61" s="16"/>
    </row>
    <row r="62" spans="1:22" s="8" customFormat="1" ht="12" customHeight="1" x14ac:dyDescent="0.15">
      <c r="A62" s="17"/>
      <c r="B62" s="17"/>
      <c r="C62" s="41" t="s">
        <v>60</v>
      </c>
      <c r="D62" s="41"/>
      <c r="E62" s="13">
        <v>44</v>
      </c>
      <c r="F62" s="14">
        <f>IF(ISERR(G62+H62),"-",G62+H62)</f>
        <v>21204.048999999999</v>
      </c>
      <c r="G62" s="15">
        <v>7455.78</v>
      </c>
      <c r="H62" s="15">
        <v>13748.269</v>
      </c>
      <c r="I62" s="14">
        <f>IF(ISERR(J62+K62),"-",J62+K62)</f>
        <v>6340.9390000000003</v>
      </c>
      <c r="J62" s="15">
        <v>2119.0300000000002</v>
      </c>
      <c r="K62" s="15">
        <v>4221.9089999999997</v>
      </c>
      <c r="L62" s="14">
        <f>IF(ISERR(M62+N62),"-",M62+N62)</f>
        <v>6407.51</v>
      </c>
      <c r="M62" s="14">
        <v>2419.0700000000002</v>
      </c>
      <c r="N62" s="14">
        <v>3988.44</v>
      </c>
      <c r="O62" s="14">
        <f>IF(ISERR(P62+Q62),"-",P62+Q62)</f>
        <v>21137.477999999999</v>
      </c>
      <c r="P62" s="14">
        <f>IF(ISERR(G62+J62-M62),"-",G62+J62-M62)</f>
        <v>7155.74</v>
      </c>
      <c r="Q62" s="14">
        <f>IF(ISERR(H62+K62-N62),"-",H62+K62-N62)</f>
        <v>13981.737999999999</v>
      </c>
      <c r="R62" s="16">
        <v>97.596450724169244</v>
      </c>
      <c r="S62" s="16">
        <v>94.774575160595134</v>
      </c>
      <c r="T62" s="16">
        <v>95.212535320452716</v>
      </c>
      <c r="U62" s="16">
        <f>IF(ISERR(O62/F62*100),"-",O62/F62*100)</f>
        <v>99.686045811344798</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1" t="s">
        <v>61</v>
      </c>
      <c r="B64" s="41"/>
      <c r="C64" s="41"/>
      <c r="D64" s="41"/>
      <c r="E64" s="13">
        <v>45</v>
      </c>
      <c r="F64" s="14">
        <f>IF(ISERR(G64+H64),"-",G64+H64)</f>
        <v>69419.005999999994</v>
      </c>
      <c r="G64" s="15">
        <v>36724.379999999997</v>
      </c>
      <c r="H64" s="15">
        <v>32694.626</v>
      </c>
      <c r="I64" s="14">
        <f>IF(ISERR(J64+K64),"-",J64+K64)</f>
        <v>30212.165999999997</v>
      </c>
      <c r="J64" s="15">
        <v>15554.24</v>
      </c>
      <c r="K64" s="15">
        <v>14657.925999999999</v>
      </c>
      <c r="L64" s="14">
        <f>IF(ISERR(M64+N64),"-",M64+N64)</f>
        <v>36714.077000000005</v>
      </c>
      <c r="M64" s="14">
        <v>19335.84</v>
      </c>
      <c r="N64" s="14">
        <v>17378.237000000001</v>
      </c>
      <c r="O64" s="14">
        <f>IF(ISERR(P64+Q64),"-",P64+Q64)</f>
        <v>62917.094999999994</v>
      </c>
      <c r="P64" s="14">
        <f>IF(ISERR(G64+J64-M64),"-",G64+J64-M64)</f>
        <v>32942.78</v>
      </c>
      <c r="Q64" s="14">
        <f>IF(ISERR(H64+K64-N64),"-",H64+K64-N64)</f>
        <v>29974.314999999995</v>
      </c>
      <c r="R64" s="16">
        <v>94.023110786014826</v>
      </c>
      <c r="S64" s="16">
        <v>97.874848098895555</v>
      </c>
      <c r="T64" s="16">
        <v>95.426159507913127</v>
      </c>
      <c r="U64" s="16">
        <f>IF(ISERR(O64/F64*100),"-",O64/F64*100)</f>
        <v>90.633817199860218</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A9:D9"/>
    <mergeCell ref="A11:D11"/>
    <mergeCell ref="A13:D13"/>
    <mergeCell ref="O6:O7"/>
    <mergeCell ref="P6:P7"/>
    <mergeCell ref="J6:J7"/>
    <mergeCell ref="K6:K7"/>
    <mergeCell ref="L6:L7"/>
    <mergeCell ref="M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4500C-DDD5-426E-B87F-89F49A8C1D76}">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activeCell="L3" sqref="L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5" t="s">
        <v>124</v>
      </c>
      <c r="B3" s="75"/>
      <c r="C3" s="75"/>
      <c r="D3" s="75"/>
      <c r="E3" s="75"/>
      <c r="F3" s="75"/>
      <c r="G3" s="75"/>
      <c r="H3" s="75"/>
      <c r="I3" s="75"/>
      <c r="J3" s="75"/>
      <c r="K3" s="75"/>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6" t="s">
        <v>2</v>
      </c>
      <c r="B5" s="56"/>
      <c r="C5" s="56"/>
      <c r="D5" s="56"/>
      <c r="E5" s="44"/>
      <c r="F5" s="49" t="s">
        <v>65</v>
      </c>
      <c r="G5" s="61"/>
      <c r="H5" s="72"/>
      <c r="I5" s="49" t="s">
        <v>66</v>
      </c>
      <c r="J5" s="61"/>
      <c r="K5" s="72"/>
      <c r="L5" s="49" t="s">
        <v>67</v>
      </c>
      <c r="M5" s="61"/>
      <c r="N5" s="72"/>
      <c r="O5" s="50" t="s">
        <v>68</v>
      </c>
      <c r="P5" s="61"/>
      <c r="Q5" s="72"/>
      <c r="R5" s="49" t="s">
        <v>69</v>
      </c>
      <c r="S5" s="61"/>
      <c r="T5" s="72"/>
      <c r="U5" s="49" t="s">
        <v>70</v>
      </c>
      <c r="V5" s="61"/>
      <c r="W5" s="72"/>
      <c r="X5" s="49" t="s">
        <v>71</v>
      </c>
      <c r="Y5" s="61"/>
      <c r="Z5" s="72"/>
    </row>
    <row r="6" spans="1:26" s="8" customFormat="1" ht="18" customHeight="1" x14ac:dyDescent="0.15">
      <c r="A6" s="57"/>
      <c r="B6" s="57"/>
      <c r="C6" s="57"/>
      <c r="D6" s="57"/>
      <c r="E6" s="44"/>
      <c r="F6" s="65" t="s">
        <v>72</v>
      </c>
      <c r="G6" s="66"/>
      <c r="H6" s="69" t="s">
        <v>73</v>
      </c>
      <c r="I6" s="65" t="s">
        <v>72</v>
      </c>
      <c r="J6" s="66"/>
      <c r="K6" s="69" t="s">
        <v>73</v>
      </c>
      <c r="L6" s="65" t="s">
        <v>72</v>
      </c>
      <c r="M6" s="66"/>
      <c r="N6" s="71" t="s">
        <v>73</v>
      </c>
      <c r="O6" s="73" t="s">
        <v>74</v>
      </c>
      <c r="P6" s="66"/>
      <c r="Q6" s="70" t="s">
        <v>75</v>
      </c>
      <c r="R6" s="65" t="s">
        <v>74</v>
      </c>
      <c r="S6" s="66"/>
      <c r="T6" s="69" t="s">
        <v>75</v>
      </c>
      <c r="U6" s="65" t="s">
        <v>74</v>
      </c>
      <c r="V6" s="66"/>
      <c r="W6" s="69" t="s">
        <v>75</v>
      </c>
      <c r="X6" s="65" t="s">
        <v>74</v>
      </c>
      <c r="Y6" s="66"/>
      <c r="Z6" s="69" t="s">
        <v>75</v>
      </c>
    </row>
    <row r="7" spans="1:26" s="8" customFormat="1" ht="18" customHeight="1" x14ac:dyDescent="0.15">
      <c r="A7" s="58"/>
      <c r="B7" s="58"/>
      <c r="C7" s="58"/>
      <c r="D7" s="58"/>
      <c r="E7" s="46"/>
      <c r="F7" s="67"/>
      <c r="G7" s="68"/>
      <c r="H7" s="70"/>
      <c r="I7" s="67"/>
      <c r="J7" s="68"/>
      <c r="K7" s="70"/>
      <c r="L7" s="67"/>
      <c r="M7" s="68"/>
      <c r="N7" s="71"/>
      <c r="O7" s="74"/>
      <c r="P7" s="68"/>
      <c r="Q7" s="71"/>
      <c r="R7" s="67"/>
      <c r="S7" s="68"/>
      <c r="T7" s="70"/>
      <c r="U7" s="67"/>
      <c r="V7" s="68"/>
      <c r="W7" s="70"/>
      <c r="X7" s="67"/>
      <c r="Y7" s="68"/>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1" t="s">
        <v>19</v>
      </c>
      <c r="B9" s="41"/>
      <c r="C9" s="41"/>
      <c r="D9" s="41"/>
      <c r="E9" s="13">
        <v>1</v>
      </c>
      <c r="F9" s="33"/>
      <c r="G9" s="32" t="s">
        <v>78</v>
      </c>
      <c r="H9" s="34">
        <v>157887.72200000001</v>
      </c>
      <c r="I9" s="35"/>
      <c r="J9" s="32" t="s">
        <v>79</v>
      </c>
      <c r="K9" s="34">
        <v>47540.311000000002</v>
      </c>
      <c r="L9" s="35"/>
      <c r="M9" s="32" t="s">
        <v>80</v>
      </c>
      <c r="N9" s="34">
        <v>41999.504999999997</v>
      </c>
      <c r="O9" s="35"/>
      <c r="P9" s="32" t="s">
        <v>81</v>
      </c>
      <c r="Q9" s="34">
        <v>38073.4</v>
      </c>
      <c r="R9" s="35"/>
      <c r="S9" s="32" t="s">
        <v>82</v>
      </c>
      <c r="T9" s="34">
        <v>33804</v>
      </c>
      <c r="U9" s="35"/>
      <c r="V9" s="32" t="s">
        <v>83</v>
      </c>
      <c r="W9" s="34">
        <v>32554</v>
      </c>
      <c r="X9" s="35"/>
      <c r="Y9" s="32" t="s">
        <v>84</v>
      </c>
      <c r="Z9" s="34">
        <v>30899.277999999998</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1" t="s">
        <v>20</v>
      </c>
      <c r="B11" s="41"/>
      <c r="C11" s="41"/>
      <c r="D11" s="41"/>
      <c r="E11" s="13">
        <v>2</v>
      </c>
      <c r="F11" s="33"/>
      <c r="G11" s="32" t="s">
        <v>85</v>
      </c>
      <c r="H11" s="34">
        <v>82.2</v>
      </c>
      <c r="I11" s="35"/>
      <c r="J11" s="32" t="s">
        <v>86</v>
      </c>
      <c r="K11" s="34">
        <v>71</v>
      </c>
      <c r="L11" s="35"/>
      <c r="M11" s="32" t="s">
        <v>80</v>
      </c>
      <c r="N11" s="34">
        <v>60.767000000000003</v>
      </c>
      <c r="O11" s="35"/>
      <c r="P11" s="32" t="s">
        <v>87</v>
      </c>
      <c r="Q11" s="34">
        <v>58</v>
      </c>
      <c r="R11" s="35"/>
      <c r="S11" s="32" t="s">
        <v>88</v>
      </c>
      <c r="T11" s="34">
        <v>34</v>
      </c>
      <c r="U11" s="35"/>
      <c r="V11" s="32" t="s">
        <v>89</v>
      </c>
      <c r="W11" s="34">
        <v>18</v>
      </c>
      <c r="X11" s="35"/>
      <c r="Y11" s="32" t="s">
        <v>90</v>
      </c>
      <c r="Z11" s="34">
        <v>17</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1" t="s">
        <v>21</v>
      </c>
      <c r="B13" s="41"/>
      <c r="C13" s="41"/>
      <c r="D13" s="41"/>
      <c r="E13" s="13">
        <v>3</v>
      </c>
      <c r="F13" s="33"/>
      <c r="G13" s="32" t="s">
        <v>78</v>
      </c>
      <c r="H13" s="34">
        <v>139592.24299999999</v>
      </c>
      <c r="I13" s="35"/>
      <c r="J13" s="32" t="s">
        <v>79</v>
      </c>
      <c r="K13" s="34">
        <v>37635.311000000002</v>
      </c>
      <c r="L13" s="35"/>
      <c r="M13" s="32" t="s">
        <v>81</v>
      </c>
      <c r="N13" s="34">
        <v>35737.800000000003</v>
      </c>
      <c r="O13" s="35"/>
      <c r="P13" s="32" t="s">
        <v>80</v>
      </c>
      <c r="Q13" s="34">
        <v>33959.56</v>
      </c>
      <c r="R13" s="35"/>
      <c r="S13" s="32" t="s">
        <v>82</v>
      </c>
      <c r="T13" s="34">
        <v>31087</v>
      </c>
      <c r="U13" s="35"/>
      <c r="V13" s="32" t="s">
        <v>83</v>
      </c>
      <c r="W13" s="34">
        <v>30705</v>
      </c>
      <c r="X13" s="35"/>
      <c r="Y13" s="32" t="s">
        <v>84</v>
      </c>
      <c r="Z13" s="34">
        <v>25207.506000000001</v>
      </c>
    </row>
    <row r="14" spans="1:26" s="8" customFormat="1" ht="12" customHeight="1" x14ac:dyDescent="0.15">
      <c r="A14" s="40"/>
      <c r="B14" s="40"/>
      <c r="C14" s="41" t="s">
        <v>22</v>
      </c>
      <c r="D14" s="41"/>
      <c r="E14" s="13">
        <v>4</v>
      </c>
      <c r="F14" s="33"/>
      <c r="G14" s="32" t="s">
        <v>79</v>
      </c>
      <c r="H14" s="34">
        <v>21992.97</v>
      </c>
      <c r="I14" s="35"/>
      <c r="J14" s="32" t="s">
        <v>91</v>
      </c>
      <c r="K14" s="34">
        <v>6872</v>
      </c>
      <c r="L14" s="35"/>
      <c r="M14" s="32" t="s">
        <v>81</v>
      </c>
      <c r="N14" s="34">
        <v>2002</v>
      </c>
      <c r="O14" s="35"/>
      <c r="P14" s="32" t="s">
        <v>96</v>
      </c>
      <c r="Q14" s="34">
        <v>1738</v>
      </c>
      <c r="R14" s="35"/>
      <c r="S14" s="32" t="s">
        <v>95</v>
      </c>
      <c r="T14" s="34">
        <v>1571.8</v>
      </c>
      <c r="U14" s="35"/>
      <c r="V14" s="32" t="s">
        <v>97</v>
      </c>
      <c r="W14" s="34">
        <v>1389</v>
      </c>
      <c r="X14" s="35"/>
      <c r="Y14" s="32" t="s">
        <v>92</v>
      </c>
      <c r="Z14" s="34">
        <v>574.79999999999995</v>
      </c>
    </row>
    <row r="15" spans="1:26" s="8" customFormat="1" ht="12" customHeight="1" x14ac:dyDescent="0.15">
      <c r="A15" s="40"/>
      <c r="B15" s="40"/>
      <c r="C15" s="40"/>
      <c r="D15" s="40" t="s">
        <v>23</v>
      </c>
      <c r="E15" s="13">
        <v>5</v>
      </c>
      <c r="F15" s="33"/>
      <c r="G15" s="32" t="s">
        <v>79</v>
      </c>
      <c r="H15" s="34">
        <v>3292.7689999999998</v>
      </c>
      <c r="I15" s="35"/>
      <c r="J15" s="32" t="s">
        <v>91</v>
      </c>
      <c r="K15" s="34">
        <v>726</v>
      </c>
      <c r="L15" s="35"/>
      <c r="M15" s="32" t="s">
        <v>92</v>
      </c>
      <c r="N15" s="34">
        <v>283.3</v>
      </c>
      <c r="O15" s="35"/>
      <c r="P15" s="32" t="s">
        <v>93</v>
      </c>
      <c r="Q15" s="34">
        <v>39</v>
      </c>
      <c r="R15" s="35"/>
      <c r="S15" s="32" t="s">
        <v>82</v>
      </c>
      <c r="T15" s="34">
        <v>24</v>
      </c>
      <c r="U15" s="35"/>
      <c r="V15" s="32" t="s">
        <v>94</v>
      </c>
      <c r="W15" s="34">
        <v>16</v>
      </c>
      <c r="X15" s="35"/>
      <c r="Y15" s="32" t="s">
        <v>95</v>
      </c>
      <c r="Z15" s="34">
        <v>15.25</v>
      </c>
    </row>
    <row r="16" spans="1:26" s="8" customFormat="1" ht="12" customHeight="1" x14ac:dyDescent="0.15">
      <c r="A16" s="40"/>
      <c r="B16" s="40"/>
      <c r="C16" s="40"/>
      <c r="D16" s="40" t="s">
        <v>24</v>
      </c>
      <c r="E16" s="13">
        <v>6</v>
      </c>
      <c r="F16" s="33"/>
      <c r="G16" s="32" t="s">
        <v>79</v>
      </c>
      <c r="H16" s="34">
        <v>3340.8139999999999</v>
      </c>
      <c r="I16" s="35"/>
      <c r="J16" s="32" t="s">
        <v>91</v>
      </c>
      <c r="K16" s="34">
        <v>2351</v>
      </c>
      <c r="L16" s="35"/>
      <c r="M16" s="32" t="s">
        <v>95</v>
      </c>
      <c r="N16" s="34">
        <v>1363.63</v>
      </c>
      <c r="O16" s="35"/>
      <c r="P16" s="32" t="s">
        <v>80</v>
      </c>
      <c r="Q16" s="34">
        <v>177</v>
      </c>
      <c r="R16" s="35"/>
      <c r="S16" s="32" t="s">
        <v>96</v>
      </c>
      <c r="T16" s="34">
        <v>169</v>
      </c>
      <c r="U16" s="35"/>
      <c r="V16" s="32" t="s">
        <v>97</v>
      </c>
      <c r="W16" s="34">
        <v>159</v>
      </c>
      <c r="X16" s="35"/>
      <c r="Y16" s="32" t="s">
        <v>94</v>
      </c>
      <c r="Z16" s="34">
        <v>130</v>
      </c>
    </row>
    <row r="17" spans="1:26" s="8" customFormat="1" ht="12" customHeight="1" x14ac:dyDescent="0.15">
      <c r="A17" s="40"/>
      <c r="B17" s="40"/>
      <c r="C17" s="40"/>
      <c r="D17" s="40" t="s">
        <v>25</v>
      </c>
      <c r="E17" s="13">
        <v>7</v>
      </c>
      <c r="F17" s="33"/>
      <c r="G17" s="32" t="s">
        <v>79</v>
      </c>
      <c r="H17" s="34">
        <v>10070.797</v>
      </c>
      <c r="I17" s="35"/>
      <c r="J17" s="32" t="s">
        <v>91</v>
      </c>
      <c r="K17" s="34">
        <v>2237</v>
      </c>
      <c r="L17" s="35"/>
      <c r="M17" s="32" t="s">
        <v>96</v>
      </c>
      <c r="N17" s="34">
        <v>1534</v>
      </c>
      <c r="O17" s="35"/>
      <c r="P17" s="32" t="s">
        <v>97</v>
      </c>
      <c r="Q17" s="34">
        <v>1223</v>
      </c>
      <c r="R17" s="35"/>
      <c r="S17" s="32" t="s">
        <v>94</v>
      </c>
      <c r="T17" s="34">
        <v>243</v>
      </c>
      <c r="U17" s="35"/>
      <c r="V17" s="32" t="s">
        <v>92</v>
      </c>
      <c r="W17" s="34">
        <v>200</v>
      </c>
      <c r="X17" s="35"/>
      <c r="Y17" s="32" t="s">
        <v>80</v>
      </c>
      <c r="Z17" s="34">
        <v>176</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79</v>
      </c>
      <c r="H19" s="34">
        <v>2172.9699999999998</v>
      </c>
      <c r="I19" s="35"/>
      <c r="J19" s="32" t="s">
        <v>80</v>
      </c>
      <c r="K19" s="34">
        <v>97</v>
      </c>
      <c r="L19" s="35"/>
      <c r="M19" s="32" t="s">
        <v>94</v>
      </c>
      <c r="N19" s="34">
        <v>47</v>
      </c>
      <c r="O19" s="35"/>
      <c r="P19" s="32" t="s">
        <v>85</v>
      </c>
      <c r="Q19" s="34">
        <v>33</v>
      </c>
      <c r="R19" s="35"/>
      <c r="S19" s="32" t="s">
        <v>89</v>
      </c>
      <c r="T19" s="34">
        <v>20</v>
      </c>
      <c r="U19" s="35"/>
      <c r="V19" s="32" t="s">
        <v>110</v>
      </c>
      <c r="W19" s="34">
        <v>10</v>
      </c>
      <c r="X19" s="35"/>
      <c r="Y19" s="32" t="s">
        <v>86</v>
      </c>
      <c r="Z19" s="34">
        <v>8.31</v>
      </c>
    </row>
    <row r="20" spans="1:26" s="8" customFormat="1" ht="12" customHeight="1" x14ac:dyDescent="0.15">
      <c r="A20" s="40"/>
      <c r="B20" s="40"/>
      <c r="C20" s="40"/>
      <c r="D20" s="40" t="s">
        <v>27</v>
      </c>
      <c r="E20" s="13">
        <v>9</v>
      </c>
      <c r="F20" s="33"/>
      <c r="G20" s="32" t="s">
        <v>79</v>
      </c>
      <c r="H20" s="34">
        <v>3112.62</v>
      </c>
      <c r="I20" s="35"/>
      <c r="J20" s="32" t="s">
        <v>91</v>
      </c>
      <c r="K20" s="34">
        <v>168</v>
      </c>
      <c r="L20" s="35"/>
      <c r="M20" s="32" t="s">
        <v>94</v>
      </c>
      <c r="N20" s="34">
        <v>26</v>
      </c>
      <c r="O20" s="35"/>
      <c r="P20" s="32" t="s">
        <v>80</v>
      </c>
      <c r="Q20" s="34">
        <v>20</v>
      </c>
      <c r="R20" s="35"/>
      <c r="S20" s="32" t="s">
        <v>85</v>
      </c>
      <c r="T20" s="34">
        <v>5</v>
      </c>
      <c r="U20" s="35"/>
      <c r="V20" s="32" t="s">
        <v>118</v>
      </c>
      <c r="W20" s="34">
        <v>1</v>
      </c>
      <c r="X20" s="35"/>
      <c r="Y20" s="32" t="s">
        <v>86</v>
      </c>
      <c r="Z20" s="34">
        <v>0.43</v>
      </c>
    </row>
    <row r="21" spans="1:26" s="8" customFormat="1" ht="12" customHeight="1" x14ac:dyDescent="0.15">
      <c r="A21" s="40"/>
      <c r="B21" s="40"/>
      <c r="C21" s="40"/>
      <c r="D21" s="40" t="s">
        <v>28</v>
      </c>
      <c r="E21" s="13">
        <v>10</v>
      </c>
      <c r="F21" s="33"/>
      <c r="G21" s="32" t="s">
        <v>81</v>
      </c>
      <c r="H21" s="34">
        <v>2002</v>
      </c>
      <c r="I21" s="35"/>
      <c r="J21" s="32" t="s">
        <v>91</v>
      </c>
      <c r="K21" s="34">
        <v>1387</v>
      </c>
      <c r="L21" s="35"/>
      <c r="M21" s="32" t="s">
        <v>78</v>
      </c>
      <c r="N21" s="34">
        <v>314</v>
      </c>
      <c r="O21" s="35"/>
      <c r="P21" s="32" t="s">
        <v>90</v>
      </c>
      <c r="Q21" s="34">
        <v>279</v>
      </c>
      <c r="R21" s="35"/>
      <c r="S21" s="32" t="s">
        <v>85</v>
      </c>
      <c r="T21" s="34">
        <v>260.20999999999998</v>
      </c>
      <c r="U21" s="35"/>
      <c r="V21" s="32" t="s">
        <v>98</v>
      </c>
      <c r="W21" s="34">
        <v>202</v>
      </c>
      <c r="X21" s="35"/>
      <c r="Y21" s="32" t="s">
        <v>89</v>
      </c>
      <c r="Z21" s="34">
        <v>69</v>
      </c>
    </row>
    <row r="22" spans="1:26" s="8" customFormat="1" ht="12" customHeight="1" x14ac:dyDescent="0.15">
      <c r="A22" s="40"/>
      <c r="B22" s="40"/>
      <c r="C22" s="41" t="s">
        <v>29</v>
      </c>
      <c r="D22" s="41"/>
      <c r="E22" s="13">
        <v>11</v>
      </c>
      <c r="F22" s="33"/>
      <c r="G22" s="32" t="s">
        <v>79</v>
      </c>
      <c r="H22" s="34">
        <v>1150.0350000000001</v>
      </c>
      <c r="I22" s="35"/>
      <c r="J22" s="32" t="s">
        <v>91</v>
      </c>
      <c r="K22" s="34">
        <v>588</v>
      </c>
      <c r="L22" s="35"/>
      <c r="M22" s="32" t="s">
        <v>95</v>
      </c>
      <c r="N22" s="34">
        <v>267.2</v>
      </c>
      <c r="O22" s="35"/>
      <c r="P22" s="32" t="s">
        <v>99</v>
      </c>
      <c r="Q22" s="34">
        <v>94</v>
      </c>
      <c r="R22" s="35"/>
      <c r="S22" s="32" t="s">
        <v>86</v>
      </c>
      <c r="T22" s="34">
        <v>65.430000000000007</v>
      </c>
      <c r="U22" s="35"/>
      <c r="V22" s="32" t="s">
        <v>78</v>
      </c>
      <c r="W22" s="34">
        <v>55</v>
      </c>
      <c r="X22" s="35"/>
      <c r="Y22" s="32" t="s">
        <v>92</v>
      </c>
      <c r="Z22" s="34">
        <v>41.8</v>
      </c>
    </row>
    <row r="23" spans="1:26" s="8" customFormat="1" ht="12" customHeight="1" x14ac:dyDescent="0.15">
      <c r="A23" s="40"/>
      <c r="B23" s="40"/>
      <c r="C23" s="41" t="s">
        <v>30</v>
      </c>
      <c r="D23" s="41"/>
      <c r="E23" s="13">
        <v>12</v>
      </c>
      <c r="F23" s="33"/>
      <c r="G23" s="32" t="s">
        <v>79</v>
      </c>
      <c r="H23" s="34">
        <v>10240.016</v>
      </c>
      <c r="I23" s="35"/>
      <c r="J23" s="32" t="s">
        <v>97</v>
      </c>
      <c r="K23" s="34">
        <v>7829</v>
      </c>
      <c r="L23" s="35"/>
      <c r="M23" s="32" t="s">
        <v>96</v>
      </c>
      <c r="N23" s="34">
        <v>4214</v>
      </c>
      <c r="O23" s="35"/>
      <c r="P23" s="32" t="s">
        <v>92</v>
      </c>
      <c r="Q23" s="34">
        <v>1146</v>
      </c>
      <c r="R23" s="35"/>
      <c r="S23" s="32" t="s">
        <v>93</v>
      </c>
      <c r="T23" s="34">
        <v>924</v>
      </c>
      <c r="U23" s="35"/>
      <c r="V23" s="32" t="s">
        <v>100</v>
      </c>
      <c r="W23" s="34">
        <v>84</v>
      </c>
      <c r="X23" s="35"/>
      <c r="Y23" s="32" t="s">
        <v>80</v>
      </c>
      <c r="Z23" s="34">
        <v>84</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41" t="s">
        <v>31</v>
      </c>
      <c r="D25" s="41"/>
      <c r="E25" s="13">
        <v>13</v>
      </c>
      <c r="F25" s="33"/>
      <c r="G25" s="32" t="s">
        <v>78</v>
      </c>
      <c r="H25" s="34">
        <v>23821.468000000001</v>
      </c>
      <c r="I25" s="35"/>
      <c r="J25" s="32" t="s">
        <v>82</v>
      </c>
      <c r="K25" s="34">
        <v>11963</v>
      </c>
      <c r="L25" s="35"/>
      <c r="M25" s="32" t="s">
        <v>101</v>
      </c>
      <c r="N25" s="34">
        <v>7233</v>
      </c>
      <c r="O25" s="35"/>
      <c r="P25" s="32" t="s">
        <v>89</v>
      </c>
      <c r="Q25" s="34">
        <v>4931.1000000000004</v>
      </c>
      <c r="R25" s="35"/>
      <c r="S25" s="32" t="s">
        <v>99</v>
      </c>
      <c r="T25" s="34">
        <v>4046</v>
      </c>
      <c r="U25" s="35"/>
      <c r="V25" s="32" t="s">
        <v>102</v>
      </c>
      <c r="W25" s="34" t="s">
        <v>125</v>
      </c>
      <c r="X25" s="35"/>
      <c r="Y25" s="32" t="s">
        <v>103</v>
      </c>
      <c r="Z25" s="34">
        <v>1978</v>
      </c>
    </row>
    <row r="26" spans="1:26" s="8" customFormat="1" ht="12" customHeight="1" x14ac:dyDescent="0.15">
      <c r="A26" s="40"/>
      <c r="B26" s="40"/>
      <c r="C26" s="41" t="s">
        <v>32</v>
      </c>
      <c r="D26" s="41"/>
      <c r="E26" s="13">
        <v>14</v>
      </c>
      <c r="F26" s="33"/>
      <c r="G26" s="32" t="s">
        <v>78</v>
      </c>
      <c r="H26" s="34">
        <v>10411</v>
      </c>
      <c r="I26" s="35"/>
      <c r="J26" s="32" t="s">
        <v>80</v>
      </c>
      <c r="K26" s="34">
        <v>343</v>
      </c>
      <c r="L26" s="35"/>
      <c r="M26" s="32" t="s">
        <v>89</v>
      </c>
      <c r="N26" s="34">
        <v>235</v>
      </c>
      <c r="O26" s="35"/>
      <c r="P26" s="32" t="s">
        <v>101</v>
      </c>
      <c r="Q26" s="34">
        <v>148</v>
      </c>
      <c r="R26" s="35"/>
      <c r="S26" s="32" t="s">
        <v>104</v>
      </c>
      <c r="T26" s="34">
        <v>93</v>
      </c>
      <c r="U26" s="35"/>
      <c r="V26" s="32" t="s">
        <v>99</v>
      </c>
      <c r="W26" s="34">
        <v>87</v>
      </c>
      <c r="X26" s="35"/>
      <c r="Y26" s="32" t="s">
        <v>90</v>
      </c>
      <c r="Z26" s="34">
        <v>80</v>
      </c>
    </row>
    <row r="27" spans="1:26" s="8" customFormat="1" ht="12" customHeight="1" x14ac:dyDescent="0.15">
      <c r="A27" s="40"/>
      <c r="B27" s="40"/>
      <c r="C27" s="41" t="s">
        <v>33</v>
      </c>
      <c r="D27" s="41"/>
      <c r="E27" s="13">
        <v>15</v>
      </c>
      <c r="F27" s="33"/>
      <c r="G27" s="32" t="s">
        <v>101</v>
      </c>
      <c r="H27" s="34">
        <v>3202</v>
      </c>
      <c r="I27" s="35"/>
      <c r="J27" s="32" t="s">
        <v>103</v>
      </c>
      <c r="K27" s="34">
        <v>1437</v>
      </c>
      <c r="L27" s="35"/>
      <c r="M27" s="32" t="s">
        <v>105</v>
      </c>
      <c r="N27" s="34">
        <v>1437</v>
      </c>
      <c r="O27" s="35"/>
      <c r="P27" s="32" t="s">
        <v>78</v>
      </c>
      <c r="Q27" s="34">
        <v>1036</v>
      </c>
      <c r="R27" s="35"/>
      <c r="S27" s="32" t="s">
        <v>90</v>
      </c>
      <c r="T27" s="34">
        <v>417</v>
      </c>
      <c r="U27" s="35"/>
      <c r="V27" s="32" t="s">
        <v>106</v>
      </c>
      <c r="W27" s="34">
        <v>270</v>
      </c>
      <c r="X27" s="35"/>
      <c r="Y27" s="32" t="s">
        <v>82</v>
      </c>
      <c r="Z27" s="34">
        <v>189</v>
      </c>
    </row>
    <row r="28" spans="1:26" s="8" customFormat="1" ht="12" customHeight="1" x14ac:dyDescent="0.15">
      <c r="A28" s="40"/>
      <c r="B28" s="40"/>
      <c r="C28" s="41" t="s">
        <v>34</v>
      </c>
      <c r="D28" s="41"/>
      <c r="E28" s="13">
        <v>16</v>
      </c>
      <c r="F28" s="33"/>
      <c r="G28" s="32" t="s">
        <v>106</v>
      </c>
      <c r="H28" s="34">
        <v>2332</v>
      </c>
      <c r="I28" s="35"/>
      <c r="J28" s="32" t="s">
        <v>107</v>
      </c>
      <c r="K28" s="34">
        <v>1568.5930000000001</v>
      </c>
      <c r="L28" s="35"/>
      <c r="M28" s="32" t="s">
        <v>109</v>
      </c>
      <c r="N28" s="34">
        <v>1476</v>
      </c>
      <c r="O28" s="35"/>
      <c r="P28" s="32" t="s">
        <v>110</v>
      </c>
      <c r="Q28" s="34">
        <v>1254</v>
      </c>
      <c r="R28" s="35"/>
      <c r="S28" s="32" t="s">
        <v>83</v>
      </c>
      <c r="T28" s="34">
        <v>1195</v>
      </c>
      <c r="U28" s="35"/>
      <c r="V28" s="32" t="s">
        <v>108</v>
      </c>
      <c r="W28" s="34">
        <v>1158</v>
      </c>
      <c r="X28" s="35"/>
      <c r="Y28" s="32" t="s">
        <v>111</v>
      </c>
      <c r="Z28" s="34">
        <v>1033</v>
      </c>
    </row>
    <row r="29" spans="1:26" s="8" customFormat="1" ht="12" customHeight="1" x14ac:dyDescent="0.15">
      <c r="A29" s="40"/>
      <c r="B29" s="40"/>
      <c r="C29" s="40"/>
      <c r="D29" s="40" t="s">
        <v>35</v>
      </c>
      <c r="E29" s="13">
        <v>17</v>
      </c>
      <c r="F29" s="33"/>
      <c r="G29" s="32" t="s">
        <v>107</v>
      </c>
      <c r="H29" s="34">
        <v>1515</v>
      </c>
      <c r="I29" s="35"/>
      <c r="J29" s="32" t="s">
        <v>106</v>
      </c>
      <c r="K29" s="34">
        <v>1424</v>
      </c>
      <c r="L29" s="35"/>
      <c r="M29" s="32" t="s">
        <v>83</v>
      </c>
      <c r="N29" s="34">
        <v>1159</v>
      </c>
      <c r="O29" s="35"/>
      <c r="P29" s="32" t="s">
        <v>108</v>
      </c>
      <c r="Q29" s="34">
        <v>1142</v>
      </c>
      <c r="R29" s="35"/>
      <c r="S29" s="32" t="s">
        <v>109</v>
      </c>
      <c r="T29" s="34">
        <v>1041</v>
      </c>
      <c r="U29" s="35"/>
      <c r="V29" s="32" t="s">
        <v>110</v>
      </c>
      <c r="W29" s="34">
        <v>1033</v>
      </c>
      <c r="X29" s="35"/>
      <c r="Y29" s="32" t="s">
        <v>93</v>
      </c>
      <c r="Z29" s="34">
        <v>759</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106</v>
      </c>
      <c r="H31" s="34">
        <v>908</v>
      </c>
      <c r="I31" s="35"/>
      <c r="J31" s="32" t="s">
        <v>111</v>
      </c>
      <c r="K31" s="34">
        <v>503</v>
      </c>
      <c r="L31" s="35"/>
      <c r="M31" s="32" t="s">
        <v>80</v>
      </c>
      <c r="N31" s="34">
        <v>444.31900000000002</v>
      </c>
      <c r="O31" s="35"/>
      <c r="P31" s="32" t="s">
        <v>109</v>
      </c>
      <c r="Q31" s="34">
        <v>435</v>
      </c>
      <c r="R31" s="35"/>
      <c r="S31" s="32" t="s">
        <v>87</v>
      </c>
      <c r="T31" s="34">
        <v>413</v>
      </c>
      <c r="U31" s="35"/>
      <c r="V31" s="32" t="s">
        <v>97</v>
      </c>
      <c r="W31" s="34">
        <v>378</v>
      </c>
      <c r="X31" s="35"/>
      <c r="Y31" s="32" t="s">
        <v>100</v>
      </c>
      <c r="Z31" s="34">
        <v>368</v>
      </c>
    </row>
    <row r="32" spans="1:26" s="8" customFormat="1" ht="12" customHeight="1" x14ac:dyDescent="0.15">
      <c r="A32" s="40"/>
      <c r="B32" s="40"/>
      <c r="C32" s="41" t="s">
        <v>37</v>
      </c>
      <c r="D32" s="41"/>
      <c r="E32" s="13">
        <v>19</v>
      </c>
      <c r="F32" s="33"/>
      <c r="G32" s="32" t="s">
        <v>112</v>
      </c>
      <c r="H32" s="34">
        <v>9139</v>
      </c>
      <c r="I32" s="35"/>
      <c r="J32" s="32" t="s">
        <v>110</v>
      </c>
      <c r="K32" s="34">
        <v>2421</v>
      </c>
      <c r="L32" s="35"/>
      <c r="M32" s="32" t="s">
        <v>78</v>
      </c>
      <c r="N32" s="34">
        <v>2234</v>
      </c>
      <c r="O32" s="35"/>
      <c r="P32" s="32" t="s">
        <v>106</v>
      </c>
      <c r="Q32" s="34">
        <v>1866</v>
      </c>
      <c r="R32" s="35"/>
      <c r="S32" s="32" t="s">
        <v>100</v>
      </c>
      <c r="T32" s="34">
        <v>504</v>
      </c>
      <c r="U32" s="35"/>
      <c r="V32" s="32" t="s">
        <v>109</v>
      </c>
      <c r="W32" s="34">
        <v>443</v>
      </c>
      <c r="X32" s="35"/>
      <c r="Y32" s="32" t="s">
        <v>113</v>
      </c>
      <c r="Z32" s="34">
        <v>411</v>
      </c>
    </row>
    <row r="33" spans="1:26" s="8" customFormat="1" ht="12" customHeight="1" x14ac:dyDescent="0.15">
      <c r="A33" s="40"/>
      <c r="B33" s="40"/>
      <c r="C33" s="41" t="s">
        <v>38</v>
      </c>
      <c r="D33" s="41"/>
      <c r="E33" s="13">
        <v>20</v>
      </c>
      <c r="F33" s="33"/>
      <c r="G33" s="32" t="s">
        <v>83</v>
      </c>
      <c r="H33" s="34">
        <v>14561</v>
      </c>
      <c r="I33" s="35"/>
      <c r="J33" s="32" t="s">
        <v>114</v>
      </c>
      <c r="K33" s="34">
        <v>11383</v>
      </c>
      <c r="L33" s="35"/>
      <c r="M33" s="32" t="s">
        <v>93</v>
      </c>
      <c r="N33" s="34">
        <v>9799.6</v>
      </c>
      <c r="O33" s="35"/>
      <c r="P33" s="32" t="s">
        <v>78</v>
      </c>
      <c r="Q33" s="34">
        <v>7095</v>
      </c>
      <c r="R33" s="35"/>
      <c r="S33" s="32" t="s">
        <v>110</v>
      </c>
      <c r="T33" s="34">
        <v>5266</v>
      </c>
      <c r="U33" s="35"/>
      <c r="V33" s="32" t="s">
        <v>108</v>
      </c>
      <c r="W33" s="34">
        <v>4891</v>
      </c>
      <c r="X33" s="35"/>
      <c r="Y33" s="32" t="s">
        <v>109</v>
      </c>
      <c r="Z33" s="34">
        <v>3792</v>
      </c>
    </row>
    <row r="34" spans="1:26" s="8" customFormat="1" ht="12" customHeight="1" x14ac:dyDescent="0.15">
      <c r="A34" s="40"/>
      <c r="B34" s="40"/>
      <c r="C34" s="41" t="s">
        <v>39</v>
      </c>
      <c r="D34" s="41"/>
      <c r="E34" s="13">
        <v>21</v>
      </c>
      <c r="F34" s="33"/>
      <c r="G34" s="32" t="s">
        <v>107</v>
      </c>
      <c r="H34" s="34">
        <v>2651.3510000000001</v>
      </c>
      <c r="I34" s="35"/>
      <c r="J34" s="32" t="s">
        <v>92</v>
      </c>
      <c r="K34" s="34">
        <v>1695</v>
      </c>
      <c r="L34" s="35"/>
      <c r="M34" s="32" t="s">
        <v>115</v>
      </c>
      <c r="N34" s="34">
        <v>1302</v>
      </c>
      <c r="O34" s="35"/>
      <c r="P34" s="32" t="s">
        <v>102</v>
      </c>
      <c r="Q34" s="34" t="s">
        <v>125</v>
      </c>
      <c r="R34" s="35"/>
      <c r="S34" s="32" t="s">
        <v>106</v>
      </c>
      <c r="T34" s="34">
        <v>935</v>
      </c>
      <c r="U34" s="35"/>
      <c r="V34" s="32" t="s">
        <v>116</v>
      </c>
      <c r="W34" s="34">
        <v>834</v>
      </c>
      <c r="X34" s="35"/>
      <c r="Y34" s="32" t="s">
        <v>84</v>
      </c>
      <c r="Z34" s="34">
        <v>736</v>
      </c>
    </row>
    <row r="35" spans="1:26" s="8" customFormat="1" ht="12" customHeight="1" x14ac:dyDescent="0.15">
      <c r="A35" s="40"/>
      <c r="B35" s="40"/>
      <c r="C35" s="41" t="s">
        <v>40</v>
      </c>
      <c r="D35" s="41"/>
      <c r="E35" s="13">
        <v>22</v>
      </c>
      <c r="F35" s="33"/>
      <c r="G35" s="32" t="s">
        <v>78</v>
      </c>
      <c r="H35" s="34">
        <v>4572.62</v>
      </c>
      <c r="I35" s="35"/>
      <c r="J35" s="32" t="s">
        <v>93</v>
      </c>
      <c r="K35" s="34">
        <v>1444</v>
      </c>
      <c r="L35" s="35"/>
      <c r="M35" s="32" t="s">
        <v>88</v>
      </c>
      <c r="N35" s="34">
        <v>794</v>
      </c>
      <c r="O35" s="35"/>
      <c r="P35" s="32" t="s">
        <v>80</v>
      </c>
      <c r="Q35" s="34">
        <v>704.91</v>
      </c>
      <c r="R35" s="35"/>
      <c r="S35" s="32" t="s">
        <v>82</v>
      </c>
      <c r="T35" s="34">
        <v>571</v>
      </c>
      <c r="U35" s="35"/>
      <c r="V35" s="32" t="s">
        <v>107</v>
      </c>
      <c r="W35" s="34">
        <v>520.78</v>
      </c>
      <c r="X35" s="35"/>
      <c r="Y35" s="32" t="s">
        <v>101</v>
      </c>
      <c r="Z35" s="34">
        <v>352</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41" t="s">
        <v>41</v>
      </c>
      <c r="D37" s="41"/>
      <c r="E37" s="13">
        <v>23</v>
      </c>
      <c r="F37" s="33"/>
      <c r="G37" s="32" t="s">
        <v>78</v>
      </c>
      <c r="H37" s="34">
        <v>3076</v>
      </c>
      <c r="I37" s="35"/>
      <c r="J37" s="32" t="s">
        <v>93</v>
      </c>
      <c r="K37" s="34">
        <v>859</v>
      </c>
      <c r="L37" s="35"/>
      <c r="M37" s="32" t="s">
        <v>88</v>
      </c>
      <c r="N37" s="34">
        <v>419</v>
      </c>
      <c r="O37" s="35"/>
      <c r="P37" s="32" t="s">
        <v>80</v>
      </c>
      <c r="Q37" s="34">
        <v>339.67</v>
      </c>
      <c r="R37" s="35"/>
      <c r="S37" s="32" t="s">
        <v>101</v>
      </c>
      <c r="T37" s="34">
        <v>267</v>
      </c>
      <c r="U37" s="35"/>
      <c r="V37" s="32" t="s">
        <v>82</v>
      </c>
      <c r="W37" s="34">
        <v>266</v>
      </c>
      <c r="X37" s="35"/>
      <c r="Y37" s="32" t="s">
        <v>81</v>
      </c>
      <c r="Z37" s="34">
        <v>186</v>
      </c>
    </row>
    <row r="38" spans="1:26" s="8" customFormat="1" ht="12" customHeight="1" x14ac:dyDescent="0.15">
      <c r="A38" s="40"/>
      <c r="B38" s="40"/>
      <c r="C38" s="41" t="s">
        <v>42</v>
      </c>
      <c r="D38" s="41"/>
      <c r="E38" s="13">
        <v>24</v>
      </c>
      <c r="F38" s="33"/>
      <c r="G38" s="32" t="s">
        <v>78</v>
      </c>
      <c r="H38" s="34">
        <v>790</v>
      </c>
      <c r="I38" s="35"/>
      <c r="J38" s="32" t="s">
        <v>92</v>
      </c>
      <c r="K38" s="34">
        <v>780.9</v>
      </c>
      <c r="L38" s="35"/>
      <c r="M38" s="32" t="s">
        <v>105</v>
      </c>
      <c r="N38" s="34">
        <v>657</v>
      </c>
      <c r="O38" s="35"/>
      <c r="P38" s="32" t="s">
        <v>88</v>
      </c>
      <c r="Q38" s="34">
        <v>365</v>
      </c>
      <c r="R38" s="35"/>
      <c r="S38" s="32" t="s">
        <v>117</v>
      </c>
      <c r="T38" s="34">
        <v>263</v>
      </c>
      <c r="U38" s="35"/>
      <c r="V38" s="32" t="s">
        <v>93</v>
      </c>
      <c r="W38" s="34">
        <v>244.6</v>
      </c>
      <c r="X38" s="35"/>
      <c r="Y38" s="32" t="s">
        <v>101</v>
      </c>
      <c r="Z38" s="34">
        <v>228</v>
      </c>
    </row>
    <row r="39" spans="1:26" s="8" customFormat="1" ht="12" customHeight="1" x14ac:dyDescent="0.15">
      <c r="A39" s="40"/>
      <c r="B39" s="40"/>
      <c r="C39" s="41" t="s">
        <v>43</v>
      </c>
      <c r="D39" s="41"/>
      <c r="E39" s="13">
        <v>25</v>
      </c>
      <c r="F39" s="33"/>
      <c r="G39" s="32" t="s">
        <v>78</v>
      </c>
      <c r="H39" s="34">
        <v>1264</v>
      </c>
      <c r="I39" s="35"/>
      <c r="J39" s="32" t="s">
        <v>85</v>
      </c>
      <c r="K39" s="34">
        <v>513.29999999999995</v>
      </c>
      <c r="L39" s="35"/>
      <c r="M39" s="32" t="s">
        <v>88</v>
      </c>
      <c r="N39" s="34">
        <v>385</v>
      </c>
      <c r="O39" s="35"/>
      <c r="P39" s="32" t="s">
        <v>80</v>
      </c>
      <c r="Q39" s="34">
        <v>247.26</v>
      </c>
      <c r="R39" s="35"/>
      <c r="S39" s="32" t="s">
        <v>82</v>
      </c>
      <c r="T39" s="34">
        <v>136</v>
      </c>
      <c r="U39" s="35"/>
      <c r="V39" s="32" t="s">
        <v>99</v>
      </c>
      <c r="W39" s="34">
        <v>114</v>
      </c>
      <c r="X39" s="35"/>
      <c r="Y39" s="32" t="s">
        <v>109</v>
      </c>
      <c r="Z39" s="34">
        <v>112</v>
      </c>
    </row>
    <row r="40" spans="1:26" s="8" customFormat="1" ht="12" customHeight="1" x14ac:dyDescent="0.15">
      <c r="A40" s="40"/>
      <c r="B40" s="40"/>
      <c r="C40" s="41" t="s">
        <v>44</v>
      </c>
      <c r="D40" s="41"/>
      <c r="E40" s="13">
        <v>26</v>
      </c>
      <c r="F40" s="33"/>
      <c r="G40" s="32" t="s">
        <v>78</v>
      </c>
      <c r="H40" s="34">
        <v>20801.850999999999</v>
      </c>
      <c r="I40" s="35"/>
      <c r="J40" s="32" t="s">
        <v>81</v>
      </c>
      <c r="K40" s="34">
        <v>16353.5</v>
      </c>
      <c r="L40" s="35"/>
      <c r="M40" s="32" t="s">
        <v>80</v>
      </c>
      <c r="N40" s="34">
        <v>14657.182000000001</v>
      </c>
      <c r="O40" s="35"/>
      <c r="P40" s="32" t="s">
        <v>82</v>
      </c>
      <c r="Q40" s="34">
        <v>11995</v>
      </c>
      <c r="R40" s="35"/>
      <c r="S40" s="32" t="s">
        <v>84</v>
      </c>
      <c r="T40" s="34">
        <v>9436.3029999999999</v>
      </c>
      <c r="U40" s="35"/>
      <c r="V40" s="32" t="s">
        <v>101</v>
      </c>
      <c r="W40" s="34">
        <v>5229</v>
      </c>
      <c r="X40" s="35"/>
      <c r="Y40" s="32" t="s">
        <v>99</v>
      </c>
      <c r="Z40" s="34">
        <v>4518</v>
      </c>
    </row>
    <row r="41" spans="1:26" s="8" customFormat="1" ht="12" customHeight="1" x14ac:dyDescent="0.15">
      <c r="A41" s="40"/>
      <c r="B41" s="40"/>
      <c r="C41" s="41" t="s">
        <v>45</v>
      </c>
      <c r="D41" s="41"/>
      <c r="E41" s="13">
        <v>27</v>
      </c>
      <c r="F41" s="33"/>
      <c r="G41" s="32" t="s">
        <v>78</v>
      </c>
      <c r="H41" s="34">
        <v>10021.25</v>
      </c>
      <c r="I41" s="35"/>
      <c r="J41" s="32" t="s">
        <v>118</v>
      </c>
      <c r="K41" s="34">
        <v>3496</v>
      </c>
      <c r="L41" s="35"/>
      <c r="M41" s="32" t="s">
        <v>83</v>
      </c>
      <c r="N41" s="34">
        <v>2317</v>
      </c>
      <c r="O41" s="35"/>
      <c r="P41" s="32" t="s">
        <v>101</v>
      </c>
      <c r="Q41" s="34">
        <v>1585</v>
      </c>
      <c r="R41" s="35"/>
      <c r="S41" s="32" t="s">
        <v>119</v>
      </c>
      <c r="T41" s="34">
        <v>1317.2</v>
      </c>
      <c r="U41" s="35"/>
      <c r="V41" s="32" t="s">
        <v>103</v>
      </c>
      <c r="W41" s="34">
        <v>1303</v>
      </c>
      <c r="X41" s="35"/>
      <c r="Y41" s="32" t="s">
        <v>80</v>
      </c>
      <c r="Z41" s="34">
        <v>1010.93</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41" t="s">
        <v>46</v>
      </c>
      <c r="D43" s="41"/>
      <c r="E43" s="13">
        <v>28</v>
      </c>
      <c r="F43" s="33"/>
      <c r="G43" s="32" t="s">
        <v>78</v>
      </c>
      <c r="H43" s="34">
        <v>25268.381000000001</v>
      </c>
      <c r="I43" s="35"/>
      <c r="J43" s="32" t="s">
        <v>81</v>
      </c>
      <c r="K43" s="34">
        <v>7658</v>
      </c>
      <c r="L43" s="35"/>
      <c r="M43" s="32" t="s">
        <v>85</v>
      </c>
      <c r="N43" s="34">
        <v>4473.5</v>
      </c>
      <c r="O43" s="35"/>
      <c r="P43" s="32" t="s">
        <v>84</v>
      </c>
      <c r="Q43" s="34">
        <v>2695.672</v>
      </c>
      <c r="R43" s="35"/>
      <c r="S43" s="32" t="s">
        <v>80</v>
      </c>
      <c r="T43" s="34">
        <v>2484.35</v>
      </c>
      <c r="U43" s="35"/>
      <c r="V43" s="32" t="s">
        <v>89</v>
      </c>
      <c r="W43" s="34">
        <v>1943.4</v>
      </c>
      <c r="X43" s="35"/>
      <c r="Y43" s="32" t="s">
        <v>90</v>
      </c>
      <c r="Z43" s="34">
        <v>696</v>
      </c>
    </row>
    <row r="44" spans="1:26" s="8" customFormat="1" ht="12" customHeight="1" x14ac:dyDescent="0.15">
      <c r="A44" s="40"/>
      <c r="B44" s="40"/>
      <c r="C44" s="41" t="s">
        <v>47</v>
      </c>
      <c r="D44" s="41"/>
      <c r="E44" s="13">
        <v>29</v>
      </c>
      <c r="F44" s="33"/>
      <c r="G44" s="32" t="s">
        <v>78</v>
      </c>
      <c r="H44" s="34">
        <v>9210</v>
      </c>
      <c r="I44" s="35"/>
      <c r="J44" s="32" t="s">
        <v>83</v>
      </c>
      <c r="K44" s="34">
        <v>6849</v>
      </c>
      <c r="L44" s="35"/>
      <c r="M44" s="32" t="s">
        <v>103</v>
      </c>
      <c r="N44" s="34">
        <v>4428</v>
      </c>
      <c r="O44" s="35"/>
      <c r="P44" s="32" t="s">
        <v>84</v>
      </c>
      <c r="Q44" s="34">
        <v>2413.9589999999998</v>
      </c>
      <c r="R44" s="35"/>
      <c r="S44" s="32" t="s">
        <v>81</v>
      </c>
      <c r="T44" s="34">
        <v>2333.1999999999998</v>
      </c>
      <c r="U44" s="35"/>
      <c r="V44" s="32" t="s">
        <v>89</v>
      </c>
      <c r="W44" s="34">
        <v>1721</v>
      </c>
      <c r="X44" s="35"/>
      <c r="Y44" s="32" t="s">
        <v>80</v>
      </c>
      <c r="Z44" s="34">
        <v>1418.98</v>
      </c>
    </row>
    <row r="45" spans="1:26" s="8" customFormat="1" ht="12" customHeight="1" x14ac:dyDescent="0.15">
      <c r="A45" s="40"/>
      <c r="B45" s="40"/>
      <c r="C45" s="40"/>
      <c r="D45" s="40" t="s">
        <v>48</v>
      </c>
      <c r="E45" s="13">
        <v>30</v>
      </c>
      <c r="F45" s="33"/>
      <c r="G45" s="32" t="s">
        <v>83</v>
      </c>
      <c r="H45" s="34">
        <v>4840</v>
      </c>
      <c r="I45" s="35"/>
      <c r="J45" s="32" t="s">
        <v>103</v>
      </c>
      <c r="K45" s="34">
        <v>2741</v>
      </c>
      <c r="L45" s="35"/>
      <c r="M45" s="32" t="s">
        <v>78</v>
      </c>
      <c r="N45" s="34">
        <v>1129</v>
      </c>
      <c r="O45" s="35"/>
      <c r="P45" s="32" t="s">
        <v>80</v>
      </c>
      <c r="Q45" s="34">
        <v>494.69</v>
      </c>
      <c r="R45" s="35"/>
      <c r="S45" s="32" t="s">
        <v>93</v>
      </c>
      <c r="T45" s="34">
        <v>419</v>
      </c>
      <c r="U45" s="35"/>
      <c r="V45" s="32" t="s">
        <v>118</v>
      </c>
      <c r="W45" s="34">
        <v>306</v>
      </c>
      <c r="X45" s="35"/>
      <c r="Y45" s="32" t="s">
        <v>90</v>
      </c>
      <c r="Z45" s="34">
        <v>261</v>
      </c>
    </row>
    <row r="46" spans="1:26" s="8" customFormat="1" ht="12" customHeight="1" x14ac:dyDescent="0.15">
      <c r="A46" s="40"/>
      <c r="B46" s="40"/>
      <c r="C46" s="40"/>
      <c r="D46" s="40" t="s">
        <v>49</v>
      </c>
      <c r="E46" s="13">
        <v>31</v>
      </c>
      <c r="F46" s="33"/>
      <c r="G46" s="32" t="s">
        <v>78</v>
      </c>
      <c r="H46" s="34">
        <v>1266</v>
      </c>
      <c r="I46" s="35"/>
      <c r="J46" s="32" t="s">
        <v>81</v>
      </c>
      <c r="K46" s="34">
        <v>491</v>
      </c>
      <c r="L46" s="35"/>
      <c r="M46" s="32" t="s">
        <v>89</v>
      </c>
      <c r="N46" s="34">
        <v>432</v>
      </c>
      <c r="O46" s="35"/>
      <c r="P46" s="32" t="s">
        <v>103</v>
      </c>
      <c r="Q46" s="34">
        <v>100</v>
      </c>
      <c r="R46" s="35"/>
      <c r="S46" s="32" t="s">
        <v>85</v>
      </c>
      <c r="T46" s="34">
        <v>88.3</v>
      </c>
      <c r="U46" s="35"/>
      <c r="V46" s="32" t="s">
        <v>104</v>
      </c>
      <c r="W46" s="34">
        <v>51</v>
      </c>
      <c r="X46" s="35"/>
      <c r="Y46" s="32" t="s">
        <v>119</v>
      </c>
      <c r="Z46" s="34">
        <v>45</v>
      </c>
    </row>
    <row r="47" spans="1:26" s="8" customFormat="1" ht="12" customHeight="1" x14ac:dyDescent="0.15">
      <c r="A47" s="40"/>
      <c r="B47" s="40"/>
      <c r="C47" s="40"/>
      <c r="D47" s="40" t="s">
        <v>50</v>
      </c>
      <c r="E47" s="13">
        <v>32</v>
      </c>
      <c r="F47" s="33"/>
      <c r="G47" s="32" t="s">
        <v>78</v>
      </c>
      <c r="H47" s="34">
        <v>6815</v>
      </c>
      <c r="I47" s="35"/>
      <c r="J47" s="32" t="s">
        <v>84</v>
      </c>
      <c r="K47" s="34">
        <v>2344.9589999999998</v>
      </c>
      <c r="L47" s="35"/>
      <c r="M47" s="32" t="s">
        <v>83</v>
      </c>
      <c r="N47" s="34">
        <v>2009</v>
      </c>
      <c r="O47" s="35"/>
      <c r="P47" s="32" t="s">
        <v>81</v>
      </c>
      <c r="Q47" s="34">
        <v>1627.2</v>
      </c>
      <c r="R47" s="35"/>
      <c r="S47" s="32" t="s">
        <v>103</v>
      </c>
      <c r="T47" s="34">
        <v>1587</v>
      </c>
      <c r="U47" s="35"/>
      <c r="V47" s="32" t="s">
        <v>89</v>
      </c>
      <c r="W47" s="34">
        <v>1210</v>
      </c>
      <c r="X47" s="35"/>
      <c r="Y47" s="32" t="s">
        <v>115</v>
      </c>
      <c r="Z47" s="34">
        <v>1079</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41" t="s">
        <v>51</v>
      </c>
      <c r="D49" s="41"/>
      <c r="E49" s="13">
        <v>33</v>
      </c>
      <c r="F49" s="33"/>
      <c r="G49" s="32" t="s">
        <v>78</v>
      </c>
      <c r="H49" s="34">
        <v>8157.3220000000001</v>
      </c>
      <c r="I49" s="35"/>
      <c r="J49" s="32" t="s">
        <v>81</v>
      </c>
      <c r="K49" s="34">
        <v>964</v>
      </c>
      <c r="L49" s="35"/>
      <c r="M49" s="32" t="s">
        <v>89</v>
      </c>
      <c r="N49" s="34">
        <v>753</v>
      </c>
      <c r="O49" s="35"/>
      <c r="P49" s="32" t="s">
        <v>120</v>
      </c>
      <c r="Q49" s="34">
        <v>653</v>
      </c>
      <c r="R49" s="35"/>
      <c r="S49" s="32" t="s">
        <v>101</v>
      </c>
      <c r="T49" s="34">
        <v>531</v>
      </c>
      <c r="U49" s="35"/>
      <c r="V49" s="32" t="s">
        <v>80</v>
      </c>
      <c r="W49" s="34">
        <v>298.64999999999998</v>
      </c>
      <c r="X49" s="35"/>
      <c r="Y49" s="32" t="s">
        <v>85</v>
      </c>
      <c r="Z49" s="34">
        <v>261.10000000000002</v>
      </c>
    </row>
    <row r="50" spans="1:26" s="8" customFormat="1" ht="12" customHeight="1" x14ac:dyDescent="0.15">
      <c r="A50" s="40"/>
      <c r="B50" s="40"/>
      <c r="C50" s="41" t="s">
        <v>52</v>
      </c>
      <c r="D50" s="41"/>
      <c r="E50" s="13">
        <v>34</v>
      </c>
      <c r="F50" s="33"/>
      <c r="G50" s="32" t="s">
        <v>78</v>
      </c>
      <c r="H50" s="34">
        <v>8663.3510000000006</v>
      </c>
      <c r="I50" s="35"/>
      <c r="J50" s="32" t="s">
        <v>81</v>
      </c>
      <c r="K50" s="34">
        <v>1785</v>
      </c>
      <c r="L50" s="35"/>
      <c r="M50" s="32" t="s">
        <v>80</v>
      </c>
      <c r="N50" s="34">
        <v>1450</v>
      </c>
      <c r="O50" s="35"/>
      <c r="P50" s="32" t="s">
        <v>85</v>
      </c>
      <c r="Q50" s="34">
        <v>1405.9</v>
      </c>
      <c r="R50" s="35"/>
      <c r="S50" s="32" t="s">
        <v>83</v>
      </c>
      <c r="T50" s="34">
        <v>1401</v>
      </c>
      <c r="U50" s="35"/>
      <c r="V50" s="32" t="s">
        <v>106</v>
      </c>
      <c r="W50" s="34">
        <v>1009</v>
      </c>
      <c r="X50" s="35"/>
      <c r="Y50" s="32" t="s">
        <v>90</v>
      </c>
      <c r="Z50" s="34">
        <v>923</v>
      </c>
    </row>
    <row r="51" spans="1:26" s="8" customFormat="1" ht="12" customHeight="1" x14ac:dyDescent="0.15">
      <c r="A51" s="40"/>
      <c r="B51" s="40"/>
      <c r="C51" s="41" t="s">
        <v>53</v>
      </c>
      <c r="D51" s="41"/>
      <c r="E51" s="13">
        <v>35</v>
      </c>
      <c r="F51" s="33"/>
      <c r="G51" s="32" t="s">
        <v>87</v>
      </c>
      <c r="H51" s="34">
        <v>782</v>
      </c>
      <c r="I51" s="35"/>
      <c r="J51" s="32" t="s">
        <v>82</v>
      </c>
      <c r="K51" s="34">
        <v>547</v>
      </c>
      <c r="L51" s="35"/>
      <c r="M51" s="32" t="s">
        <v>78</v>
      </c>
      <c r="N51" s="34">
        <v>248</v>
      </c>
      <c r="O51" s="35"/>
      <c r="P51" s="32" t="s">
        <v>109</v>
      </c>
      <c r="Q51" s="34">
        <v>207</v>
      </c>
      <c r="R51" s="35"/>
      <c r="S51" s="32" t="s">
        <v>113</v>
      </c>
      <c r="T51" s="34">
        <v>133</v>
      </c>
      <c r="U51" s="35"/>
      <c r="V51" s="32" t="s">
        <v>80</v>
      </c>
      <c r="W51" s="34">
        <v>35.08</v>
      </c>
      <c r="X51" s="35"/>
      <c r="Y51" s="32" t="s">
        <v>106</v>
      </c>
      <c r="Z51" s="34">
        <v>26</v>
      </c>
    </row>
    <row r="52" spans="1:26" s="8" customFormat="1" ht="12" customHeight="1" x14ac:dyDescent="0.15">
      <c r="A52" s="40"/>
      <c r="B52" s="40"/>
      <c r="C52" s="41" t="s">
        <v>54</v>
      </c>
      <c r="D52" s="41"/>
      <c r="E52" s="13">
        <v>36</v>
      </c>
      <c r="F52" s="33"/>
      <c r="G52" s="32" t="s">
        <v>87</v>
      </c>
      <c r="H52" s="34">
        <v>2631</v>
      </c>
      <c r="I52" s="35"/>
      <c r="J52" s="32" t="s">
        <v>119</v>
      </c>
      <c r="K52" s="34">
        <v>2564</v>
      </c>
      <c r="L52" s="35"/>
      <c r="M52" s="32" t="s">
        <v>89</v>
      </c>
      <c r="N52" s="34">
        <v>2214</v>
      </c>
      <c r="O52" s="35"/>
      <c r="P52" s="32" t="s">
        <v>117</v>
      </c>
      <c r="Q52" s="34">
        <v>2091</v>
      </c>
      <c r="R52" s="35"/>
      <c r="S52" s="32" t="s">
        <v>80</v>
      </c>
      <c r="T52" s="34">
        <v>2043</v>
      </c>
      <c r="U52" s="35"/>
      <c r="V52" s="32" t="s">
        <v>84</v>
      </c>
      <c r="W52" s="34">
        <v>1818</v>
      </c>
      <c r="X52" s="35"/>
      <c r="Y52" s="32" t="s">
        <v>86</v>
      </c>
      <c r="Z52" s="34">
        <v>1269.9000000000001</v>
      </c>
    </row>
    <row r="53" spans="1:26" s="8" customFormat="1" ht="12" customHeight="1" x14ac:dyDescent="0.15">
      <c r="A53" s="40"/>
      <c r="B53" s="40"/>
      <c r="C53" s="41" t="s">
        <v>55</v>
      </c>
      <c r="D53" s="41"/>
      <c r="E53" s="13">
        <v>37</v>
      </c>
      <c r="F53" s="33"/>
      <c r="G53" s="32" t="s">
        <v>84</v>
      </c>
      <c r="H53" s="34">
        <v>4763</v>
      </c>
      <c r="I53" s="35"/>
      <c r="J53" s="32" t="s">
        <v>80</v>
      </c>
      <c r="K53" s="34">
        <v>3146</v>
      </c>
      <c r="L53" s="35"/>
      <c r="M53" s="32" t="s">
        <v>87</v>
      </c>
      <c r="N53" s="34">
        <v>2509</v>
      </c>
      <c r="O53" s="35"/>
      <c r="P53" s="32" t="s">
        <v>104</v>
      </c>
      <c r="Q53" s="34">
        <v>1511</v>
      </c>
      <c r="R53" s="35"/>
      <c r="S53" s="32" t="s">
        <v>79</v>
      </c>
      <c r="T53" s="34">
        <v>1411</v>
      </c>
      <c r="U53" s="35"/>
      <c r="V53" s="32" t="s">
        <v>78</v>
      </c>
      <c r="W53" s="34">
        <v>1380</v>
      </c>
      <c r="X53" s="35"/>
      <c r="Y53" s="32" t="s">
        <v>103</v>
      </c>
      <c r="Z53" s="34">
        <v>1367</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1" t="s">
        <v>56</v>
      </c>
      <c r="B55" s="41"/>
      <c r="C55" s="41"/>
      <c r="D55" s="41"/>
      <c r="E55" s="13">
        <v>38</v>
      </c>
      <c r="F55" s="33"/>
      <c r="G55" s="32" t="s">
        <v>102</v>
      </c>
      <c r="H55" s="34" t="s">
        <v>125</v>
      </c>
      <c r="I55" s="35"/>
      <c r="J55" s="32" t="s">
        <v>78</v>
      </c>
      <c r="K55" s="34">
        <v>6680.6769999999997</v>
      </c>
      <c r="L55" s="35"/>
      <c r="M55" s="32" t="s">
        <v>80</v>
      </c>
      <c r="N55" s="34">
        <v>5634.7579999999998</v>
      </c>
      <c r="O55" s="35"/>
      <c r="P55" s="32" t="s">
        <v>85</v>
      </c>
      <c r="Q55" s="34">
        <v>5285.5</v>
      </c>
      <c r="R55" s="35"/>
      <c r="S55" s="32" t="s">
        <v>103</v>
      </c>
      <c r="T55" s="34">
        <v>2452</v>
      </c>
      <c r="U55" s="35"/>
      <c r="V55" s="32" t="s">
        <v>98</v>
      </c>
      <c r="W55" s="34">
        <v>1638</v>
      </c>
      <c r="X55" s="35"/>
      <c r="Y55" s="32" t="s">
        <v>101</v>
      </c>
      <c r="Z55" s="34">
        <v>1499</v>
      </c>
    </row>
    <row r="56" spans="1:26" s="8" customFormat="1" ht="12" customHeight="1" x14ac:dyDescent="0.15">
      <c r="A56" s="40"/>
      <c r="B56" s="40"/>
      <c r="C56" s="41" t="s">
        <v>31</v>
      </c>
      <c r="D56" s="41"/>
      <c r="E56" s="13">
        <v>39</v>
      </c>
      <c r="F56" s="33"/>
      <c r="G56" s="32" t="s">
        <v>78</v>
      </c>
      <c r="H56" s="34">
        <v>603</v>
      </c>
      <c r="I56" s="35"/>
      <c r="J56" s="32" t="s">
        <v>99</v>
      </c>
      <c r="K56" s="34">
        <v>410</v>
      </c>
      <c r="L56" s="35"/>
      <c r="M56" s="32" t="s">
        <v>83</v>
      </c>
      <c r="N56" s="34">
        <v>297</v>
      </c>
      <c r="O56" s="35"/>
      <c r="P56" s="32" t="s">
        <v>90</v>
      </c>
      <c r="Q56" s="34">
        <v>242</v>
      </c>
      <c r="R56" s="35"/>
      <c r="S56" s="32" t="s">
        <v>82</v>
      </c>
      <c r="T56" s="34">
        <v>218</v>
      </c>
      <c r="U56" s="35"/>
      <c r="V56" s="32" t="s">
        <v>121</v>
      </c>
      <c r="W56" s="34">
        <v>189</v>
      </c>
      <c r="X56" s="35"/>
      <c r="Y56" s="32" t="s">
        <v>85</v>
      </c>
      <c r="Z56" s="34">
        <v>105.2</v>
      </c>
    </row>
    <row r="57" spans="1:26" s="8" customFormat="1" ht="12" customHeight="1" x14ac:dyDescent="0.15">
      <c r="A57" s="40"/>
      <c r="B57" s="40"/>
      <c r="C57" s="41" t="s">
        <v>32</v>
      </c>
      <c r="D57" s="41"/>
      <c r="E57" s="13">
        <v>40</v>
      </c>
      <c r="F57" s="33"/>
      <c r="G57" s="32" t="s">
        <v>78</v>
      </c>
      <c r="H57" s="34">
        <v>88</v>
      </c>
      <c r="I57" s="35"/>
      <c r="J57" s="32" t="s">
        <v>83</v>
      </c>
      <c r="K57" s="34">
        <v>40</v>
      </c>
      <c r="L57" s="35"/>
      <c r="M57" s="32" t="s">
        <v>118</v>
      </c>
      <c r="N57" s="34">
        <v>21</v>
      </c>
      <c r="O57" s="35"/>
      <c r="P57" s="32" t="s">
        <v>82</v>
      </c>
      <c r="Q57" s="34">
        <v>11</v>
      </c>
      <c r="R57" s="35"/>
      <c r="S57" s="32" t="s">
        <v>85</v>
      </c>
      <c r="T57" s="34">
        <v>6.5</v>
      </c>
      <c r="U57" s="35"/>
      <c r="V57" s="32" t="s">
        <v>88</v>
      </c>
      <c r="W57" s="34">
        <v>5</v>
      </c>
      <c r="X57" s="35"/>
      <c r="Y57" s="32" t="s">
        <v>89</v>
      </c>
      <c r="Z57" s="34">
        <v>5</v>
      </c>
    </row>
    <row r="58" spans="1:26" s="8" customFormat="1" ht="12" customHeight="1" x14ac:dyDescent="0.15">
      <c r="A58" s="40"/>
      <c r="B58" s="40"/>
      <c r="C58" s="41" t="s">
        <v>57</v>
      </c>
      <c r="D58" s="41"/>
      <c r="E58" s="13">
        <v>41</v>
      </c>
      <c r="F58" s="33"/>
      <c r="G58" s="32" t="s">
        <v>102</v>
      </c>
      <c r="H58" s="34" t="s">
        <v>125</v>
      </c>
      <c r="I58" s="35"/>
      <c r="J58" s="32" t="s">
        <v>80</v>
      </c>
      <c r="K58" s="34">
        <v>4038.46</v>
      </c>
      <c r="L58" s="35"/>
      <c r="M58" s="32" t="s">
        <v>101</v>
      </c>
      <c r="N58" s="34">
        <v>799</v>
      </c>
      <c r="O58" s="35"/>
      <c r="P58" s="32" t="s">
        <v>122</v>
      </c>
      <c r="Q58" s="34">
        <v>689.72</v>
      </c>
      <c r="R58" s="35"/>
      <c r="S58" s="32" t="s">
        <v>78</v>
      </c>
      <c r="T58" s="34">
        <v>519.27700000000004</v>
      </c>
      <c r="U58" s="35"/>
      <c r="V58" s="32" t="s">
        <v>87</v>
      </c>
      <c r="W58" s="34">
        <v>414</v>
      </c>
      <c r="X58" s="35"/>
      <c r="Y58" s="32" t="s">
        <v>82</v>
      </c>
      <c r="Z58" s="34">
        <v>191</v>
      </c>
    </row>
    <row r="59" spans="1:26" s="8" customFormat="1" ht="12" customHeight="1" x14ac:dyDescent="0.15">
      <c r="A59" s="40"/>
      <c r="B59" s="40"/>
      <c r="C59" s="41" t="s">
        <v>58</v>
      </c>
      <c r="D59" s="41"/>
      <c r="E59" s="13">
        <v>42</v>
      </c>
      <c r="F59" s="33"/>
      <c r="G59" s="32" t="s">
        <v>78</v>
      </c>
      <c r="H59" s="34">
        <v>1764.4</v>
      </c>
      <c r="I59" s="35"/>
      <c r="J59" s="32" t="s">
        <v>102</v>
      </c>
      <c r="K59" s="34" t="s">
        <v>125</v>
      </c>
      <c r="L59" s="35"/>
      <c r="M59" s="32" t="s">
        <v>122</v>
      </c>
      <c r="N59" s="34">
        <v>541</v>
      </c>
      <c r="O59" s="35"/>
      <c r="P59" s="32" t="s">
        <v>92</v>
      </c>
      <c r="Q59" s="34">
        <v>426</v>
      </c>
      <c r="R59" s="35"/>
      <c r="S59" s="32" t="s">
        <v>101</v>
      </c>
      <c r="T59" s="34">
        <v>248</v>
      </c>
      <c r="U59" s="35"/>
      <c r="V59" s="32" t="s">
        <v>82</v>
      </c>
      <c r="W59" s="34">
        <v>194</v>
      </c>
      <c r="X59" s="35"/>
      <c r="Y59" s="32" t="s">
        <v>118</v>
      </c>
      <c r="Z59" s="34">
        <v>192</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41" t="s">
        <v>59</v>
      </c>
      <c r="D61" s="41"/>
      <c r="E61" s="13">
        <v>43</v>
      </c>
      <c r="F61" s="33"/>
      <c r="G61" s="32" t="s">
        <v>78</v>
      </c>
      <c r="H61" s="34">
        <v>1008</v>
      </c>
      <c r="I61" s="35"/>
      <c r="J61" s="32" t="s">
        <v>101</v>
      </c>
      <c r="K61" s="34">
        <v>428</v>
      </c>
      <c r="L61" s="35"/>
      <c r="M61" s="32" t="s">
        <v>90</v>
      </c>
      <c r="N61" s="34">
        <v>405</v>
      </c>
      <c r="O61" s="35"/>
      <c r="P61" s="32" t="s">
        <v>103</v>
      </c>
      <c r="Q61" s="34">
        <v>344</v>
      </c>
      <c r="R61" s="35"/>
      <c r="S61" s="32" t="s">
        <v>105</v>
      </c>
      <c r="T61" s="34">
        <v>271</v>
      </c>
      <c r="U61" s="35"/>
      <c r="V61" s="32" t="s">
        <v>118</v>
      </c>
      <c r="W61" s="34">
        <v>122</v>
      </c>
      <c r="X61" s="35"/>
      <c r="Y61" s="32" t="s">
        <v>80</v>
      </c>
      <c r="Z61" s="34">
        <v>58</v>
      </c>
    </row>
    <row r="62" spans="1:26" s="8" customFormat="1" ht="12" customHeight="1" x14ac:dyDescent="0.15">
      <c r="A62" s="40"/>
      <c r="B62" s="40"/>
      <c r="C62" s="41" t="s">
        <v>60</v>
      </c>
      <c r="D62" s="41"/>
      <c r="E62" s="13">
        <v>44</v>
      </c>
      <c r="F62" s="33"/>
      <c r="G62" s="32" t="s">
        <v>85</v>
      </c>
      <c r="H62" s="34">
        <v>4973</v>
      </c>
      <c r="I62" s="35"/>
      <c r="J62" s="32" t="s">
        <v>78</v>
      </c>
      <c r="K62" s="34">
        <v>2698</v>
      </c>
      <c r="L62" s="35"/>
      <c r="M62" s="32" t="s">
        <v>103</v>
      </c>
      <c r="N62" s="34">
        <v>2006</v>
      </c>
      <c r="O62" s="35"/>
      <c r="P62" s="32" t="s">
        <v>98</v>
      </c>
      <c r="Q62" s="34">
        <v>1602</v>
      </c>
      <c r="R62" s="35"/>
      <c r="S62" s="32" t="s">
        <v>80</v>
      </c>
      <c r="T62" s="34">
        <v>1414.298</v>
      </c>
      <c r="U62" s="35"/>
      <c r="V62" s="32" t="s">
        <v>84</v>
      </c>
      <c r="W62" s="34">
        <v>881</v>
      </c>
      <c r="X62" s="35"/>
      <c r="Y62" s="32" t="s">
        <v>83</v>
      </c>
      <c r="Z62" s="34">
        <v>700</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1" t="s">
        <v>61</v>
      </c>
      <c r="B64" s="41"/>
      <c r="C64" s="41"/>
      <c r="D64" s="41"/>
      <c r="E64" s="13">
        <v>45</v>
      </c>
      <c r="F64" s="33"/>
      <c r="G64" s="32" t="s">
        <v>78</v>
      </c>
      <c r="H64" s="34">
        <v>11609.802</v>
      </c>
      <c r="I64" s="35"/>
      <c r="J64" s="32" t="s">
        <v>79</v>
      </c>
      <c r="K64" s="34">
        <v>9905</v>
      </c>
      <c r="L64" s="35"/>
      <c r="M64" s="32" t="s">
        <v>84</v>
      </c>
      <c r="N64" s="34">
        <v>4805.7719999999999</v>
      </c>
      <c r="O64" s="35"/>
      <c r="P64" s="32" t="s">
        <v>93</v>
      </c>
      <c r="Q64" s="34">
        <v>3774</v>
      </c>
      <c r="R64" s="35"/>
      <c r="S64" s="32" t="s">
        <v>102</v>
      </c>
      <c r="T64" s="34" t="s">
        <v>125</v>
      </c>
      <c r="U64" s="35"/>
      <c r="V64" s="32" t="s">
        <v>80</v>
      </c>
      <c r="W64" s="34">
        <v>2344.42</v>
      </c>
      <c r="X64" s="35"/>
      <c r="Y64" s="32" t="s">
        <v>103</v>
      </c>
      <c r="Z64" s="34">
        <v>2256</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126</v>
      </c>
    </row>
    <row r="69" spans="1:26" s="39" customFormat="1" ht="12" customHeight="1" x14ac:dyDescent="0.15">
      <c r="A69" s="39" t="s">
        <v>77</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2020-07-29T00:31:51Z</dcterms:created>
  <dcterms:modified xsi:type="dcterms:W3CDTF">2020-07-29T02:44:26Z</dcterms:modified>
</cp:coreProperties>
</file>