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在庫月報差替え\data\reizou\2020\month\"/>
    </mc:Choice>
  </mc:AlternateContent>
  <xr:revisionPtr revIDLastSave="0" documentId="13_ncr:1_{4071F831-8FB2-4D4E-9039-270B79B8DDAD}" xr6:coauthVersionLast="36" xr6:coauthVersionMax="36" xr10:uidLastSave="{00000000-0000-0000-0000-000000000000}"/>
  <bookViews>
    <workbookView xWindow="0" yWindow="0" windowWidth="18120" windowHeight="9975" xr2:uid="{B4BB75D0-C6AB-433D-9983-A7E1077508BD}"/>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O61" i="2" s="1"/>
  <c r="L61" i="2"/>
  <c r="I61" i="2"/>
  <c r="F61" i="2"/>
  <c r="Q59" i="2"/>
  <c r="P59" i="2"/>
  <c r="O59" i="2" s="1"/>
  <c r="U59" i="2" s="1"/>
  <c r="L59" i="2"/>
  <c r="I59" i="2"/>
  <c r="F59" i="2"/>
  <c r="Q58" i="2"/>
  <c r="P58" i="2"/>
  <c r="L58" i="2"/>
  <c r="I58" i="2"/>
  <c r="F58" i="2"/>
  <c r="Q57" i="2"/>
  <c r="P57" i="2"/>
  <c r="L57" i="2"/>
  <c r="I57" i="2"/>
  <c r="F57" i="2"/>
  <c r="Q56" i="2"/>
  <c r="P56" i="2"/>
  <c r="O56" i="2"/>
  <c r="L56" i="2"/>
  <c r="I56" i="2"/>
  <c r="F56" i="2"/>
  <c r="N55" i="2"/>
  <c r="M55" i="2"/>
  <c r="K55" i="2"/>
  <c r="J55" i="2"/>
  <c r="H55" i="2"/>
  <c r="G55" i="2"/>
  <c r="Q53" i="2"/>
  <c r="P53" i="2"/>
  <c r="L53" i="2"/>
  <c r="I53" i="2"/>
  <c r="F53" i="2"/>
  <c r="Q52" i="2"/>
  <c r="P52" i="2"/>
  <c r="L52" i="2"/>
  <c r="I52" i="2"/>
  <c r="F52" i="2"/>
  <c r="Q51" i="2"/>
  <c r="P51" i="2"/>
  <c r="O51" i="2" s="1"/>
  <c r="L51" i="2"/>
  <c r="I51" i="2"/>
  <c r="F51" i="2"/>
  <c r="Q50" i="2"/>
  <c r="P50" i="2"/>
  <c r="O50" i="2" s="1"/>
  <c r="L50" i="2"/>
  <c r="I50" i="2"/>
  <c r="F50" i="2"/>
  <c r="Q49" i="2"/>
  <c r="P49" i="2"/>
  <c r="L49" i="2"/>
  <c r="I49" i="2"/>
  <c r="F49" i="2"/>
  <c r="Q47" i="2"/>
  <c r="P47" i="2"/>
  <c r="O47" i="2" s="1"/>
  <c r="L47" i="2"/>
  <c r="I47" i="2"/>
  <c r="F47" i="2"/>
  <c r="Q46" i="2"/>
  <c r="P46" i="2"/>
  <c r="L46" i="2"/>
  <c r="I46" i="2"/>
  <c r="F46" i="2"/>
  <c r="Q45" i="2"/>
  <c r="P45" i="2"/>
  <c r="L45" i="2"/>
  <c r="I45" i="2"/>
  <c r="F45" i="2"/>
  <c r="N44" i="2"/>
  <c r="M44" i="2"/>
  <c r="K44" i="2"/>
  <c r="J44" i="2"/>
  <c r="H44" i="2"/>
  <c r="G44" i="2"/>
  <c r="Q43" i="2"/>
  <c r="P43" i="2"/>
  <c r="O43" i="2" s="1"/>
  <c r="L43" i="2"/>
  <c r="I43" i="2"/>
  <c r="F43" i="2"/>
  <c r="Q41" i="2"/>
  <c r="O41" i="2" s="1"/>
  <c r="P41" i="2"/>
  <c r="L41" i="2"/>
  <c r="I41" i="2"/>
  <c r="F41" i="2"/>
  <c r="Q40" i="2"/>
  <c r="O40" i="2" s="1"/>
  <c r="U40" i="2" s="1"/>
  <c r="P40" i="2"/>
  <c r="L40" i="2"/>
  <c r="I40" i="2"/>
  <c r="F40" i="2"/>
  <c r="Q39" i="2"/>
  <c r="P39" i="2"/>
  <c r="O39" i="2" s="1"/>
  <c r="U39" i="2" s="1"/>
  <c r="L39" i="2"/>
  <c r="I39" i="2"/>
  <c r="F39" i="2"/>
  <c r="Q38" i="2"/>
  <c r="P38" i="2"/>
  <c r="L38" i="2"/>
  <c r="I38" i="2"/>
  <c r="F38" i="2"/>
  <c r="Q37" i="2"/>
  <c r="P37" i="2"/>
  <c r="L37" i="2"/>
  <c r="I37" i="2"/>
  <c r="F37" i="2"/>
  <c r="Q35" i="2"/>
  <c r="P35" i="2"/>
  <c r="O35" i="2" s="1"/>
  <c r="L35" i="2"/>
  <c r="I35" i="2"/>
  <c r="F35" i="2"/>
  <c r="Q34" i="2"/>
  <c r="P34" i="2"/>
  <c r="L34" i="2"/>
  <c r="I34" i="2"/>
  <c r="F34" i="2"/>
  <c r="Q33" i="2"/>
  <c r="P33" i="2"/>
  <c r="L33" i="2"/>
  <c r="I33" i="2"/>
  <c r="F33" i="2"/>
  <c r="Q32" i="2"/>
  <c r="P32" i="2"/>
  <c r="O32" i="2" s="1"/>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O23" i="2" s="1"/>
  <c r="L23" i="2"/>
  <c r="I23" i="2"/>
  <c r="F23" i="2"/>
  <c r="Q22" i="2"/>
  <c r="P22" i="2"/>
  <c r="L22" i="2"/>
  <c r="I22" i="2"/>
  <c r="F22" i="2"/>
  <c r="Q21" i="2"/>
  <c r="P21" i="2"/>
  <c r="O21" i="2"/>
  <c r="U21" i="2" s="1"/>
  <c r="L21" i="2"/>
  <c r="I21" i="2"/>
  <c r="F21" i="2"/>
  <c r="Q20" i="2"/>
  <c r="P20" i="2"/>
  <c r="L20" i="2"/>
  <c r="I20" i="2"/>
  <c r="F20" i="2"/>
  <c r="Q19" i="2"/>
  <c r="P19" i="2"/>
  <c r="L19" i="2"/>
  <c r="I19" i="2"/>
  <c r="F19" i="2"/>
  <c r="Q17" i="2"/>
  <c r="P17" i="2"/>
  <c r="O17" i="2"/>
  <c r="L17" i="2"/>
  <c r="I17" i="2"/>
  <c r="F17" i="2"/>
  <c r="Q16" i="2"/>
  <c r="O16" i="2" s="1"/>
  <c r="P16" i="2"/>
  <c r="L16" i="2"/>
  <c r="I16" i="2"/>
  <c r="F16" i="2"/>
  <c r="Q15" i="2"/>
  <c r="P15" i="2"/>
  <c r="L15" i="2"/>
  <c r="I15" i="2"/>
  <c r="F15" i="2"/>
  <c r="N14" i="2"/>
  <c r="M14" i="2"/>
  <c r="K14" i="2"/>
  <c r="J14" i="2"/>
  <c r="H14" i="2"/>
  <c r="G14" i="2"/>
  <c r="Q11" i="2"/>
  <c r="P11" i="2"/>
  <c r="L11" i="2"/>
  <c r="I11" i="2"/>
  <c r="F11" i="2"/>
  <c r="O38" i="2" l="1"/>
  <c r="O46" i="2"/>
  <c r="U46" i="2" s="1"/>
  <c r="U43" i="2"/>
  <c r="O15" i="2"/>
  <c r="U15" i="2" s="1"/>
  <c r="U16" i="2"/>
  <c r="O26" i="2"/>
  <c r="U26" i="2" s="1"/>
  <c r="O20" i="2"/>
  <c r="U20" i="2" s="1"/>
  <c r="N13" i="2"/>
  <c r="N9" i="2" s="1"/>
  <c r="O19" i="2"/>
  <c r="U19" i="2" s="1"/>
  <c r="O64" i="2"/>
  <c r="U64" i="2" s="1"/>
  <c r="O62" i="2"/>
  <c r="U62" i="2" s="1"/>
  <c r="U61" i="2"/>
  <c r="O58" i="2"/>
  <c r="U58" i="2" s="1"/>
  <c r="O57" i="2"/>
  <c r="U57" i="2" s="1"/>
  <c r="I55" i="2"/>
  <c r="O53" i="2"/>
  <c r="U53" i="2" s="1"/>
  <c r="O52" i="2"/>
  <c r="U52" i="2" s="1"/>
  <c r="U50" i="2"/>
  <c r="O49" i="2"/>
  <c r="U49" i="2" s="1"/>
  <c r="U47" i="2"/>
  <c r="L44" i="2"/>
  <c r="I44" i="2"/>
  <c r="O45" i="2"/>
  <c r="U45" i="2" s="1"/>
  <c r="U41" i="2"/>
  <c r="O37" i="2"/>
  <c r="U37" i="2" s="1"/>
  <c r="U35" i="2"/>
  <c r="O34" i="2"/>
  <c r="U34" i="2" s="1"/>
  <c r="O33" i="2"/>
  <c r="U33" i="2" s="1"/>
  <c r="U32" i="2"/>
  <c r="L28" i="2"/>
  <c r="J13" i="2"/>
  <c r="J9" i="2" s="1"/>
  <c r="O31" i="2"/>
  <c r="I28" i="2"/>
  <c r="O29" i="2"/>
  <c r="U29" i="2" s="1"/>
  <c r="G13" i="2"/>
  <c r="G9" i="2" s="1"/>
  <c r="O27" i="2"/>
  <c r="U27" i="2" s="1"/>
  <c r="O25" i="2"/>
  <c r="U25" i="2" s="1"/>
  <c r="U23" i="2"/>
  <c r="O22" i="2"/>
  <c r="U22" i="2" s="1"/>
  <c r="L14" i="2"/>
  <c r="Q14" i="2"/>
  <c r="I14" i="2"/>
  <c r="O11" i="2"/>
  <c r="U11" i="2" s="1"/>
  <c r="U17" i="2"/>
  <c r="U31" i="2"/>
  <c r="P55" i="2"/>
  <c r="U56" i="2"/>
  <c r="Q55" i="2"/>
  <c r="P14" i="2"/>
  <c r="Q28" i="2"/>
  <c r="K13" i="2"/>
  <c r="K9" i="2" s="1"/>
  <c r="P44" i="2"/>
  <c r="M13" i="2"/>
  <c r="Q44" i="2"/>
  <c r="L55" i="2"/>
  <c r="U38" i="2"/>
  <c r="U51" i="2"/>
  <c r="H13" i="2"/>
  <c r="P28" i="2"/>
  <c r="F14" i="2"/>
  <c r="F28" i="2"/>
  <c r="F44" i="2"/>
  <c r="F55" i="2"/>
  <c r="O14" i="2" l="1"/>
  <c r="O55" i="2"/>
  <c r="U55" i="2" s="1"/>
  <c r="O44" i="2"/>
  <c r="O28" i="2"/>
  <c r="U28" i="2" s="1"/>
  <c r="F13" i="2"/>
  <c r="P13" i="2"/>
  <c r="U14" i="2"/>
  <c r="I13" i="2"/>
  <c r="I9" i="2"/>
  <c r="U44" i="2"/>
  <c r="Q13" i="2"/>
  <c r="H9" i="2"/>
  <c r="L13" i="2"/>
  <c r="M9" i="2"/>
  <c r="O13" i="2" l="1"/>
  <c r="U13" i="2" s="1"/>
  <c r="Q9" i="2"/>
  <c r="F9" i="2"/>
  <c r="L9" i="2"/>
  <c r="P9" i="2"/>
  <c r="O9" i="2" l="1"/>
  <c r="U9" i="2" s="1"/>
</calcChain>
</file>

<file path=xl/sharedStrings.xml><?xml version="1.0" encoding="utf-8"?>
<sst xmlns="http://schemas.openxmlformats.org/spreadsheetml/2006/main" count="469" uniqueCount="127">
  <si>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</si>
  <si>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</si>
  <si>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</si>
  <si>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</si>
  <si>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</si>
  <si>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</si>
  <si>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</si>
  <si>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</si>
  <si>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</si>
  <si>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</si>
  <si>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</si>
  <si>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</si>
  <si>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</si>
  <si>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</si>
  <si>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</si>
  <si>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</si>
  <si>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</si>
  <si>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</si>
  <si>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</si>
  <si>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</si>
  <si>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</si>
  <si>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</si>
  <si>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</si>
  <si>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</si>
  <si>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</si>
  <si>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</si>
  <si>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</si>
  <si>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</si>
  <si>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</si>
  <si>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</si>
  <si>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</si>
  <si>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</si>
  <si>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</si>
  <si>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</si>
  <si>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</si>
  <si>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</si>
  <si>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</si>
  <si>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</si>
  <si>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</si>
  <si>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</si>
  <si>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</si>
  <si>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</si>
  <si>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</si>
  <si>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</si>
  <si>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</si>
  <si>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</si>
  <si>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</si>
  <si>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</si>
  <si>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</si>
  <si>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</si>
  <si>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</si>
  <si>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</si>
  <si>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</si>
  <si>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</si>
  <si>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</si>
  <si>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</si>
  <si>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</si>
  <si>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</si>
  <si>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</si>
  <si>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</si>
  <si>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</si>
  <si>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</si>
  <si>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</si>
  <si>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</si>
  <si>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</si>
  <si>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</si>
  <si>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</si>
  <si>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</si>
  <si>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</si>
  <si>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</si>
  <si>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</si>
  <si>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</si>
  <si>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</si>
  <si>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</si>
  <si>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</si>
  <si>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</si>
  <si>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</si>
  <si>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注：調査市町の範囲は令和2年1月1日現在のものであり、それ以降に合併が行われた市町については旧市町を調査範囲としている。</t>
    <rPh sb="10" eb="12">
      <t>レイワ</t>
    </rPh>
    <phoneticPr fontId="8"/>
  </si>
  <si>
    <t>　  調査対象数が3未満の場合には、調査結果の秘密の保護の観点から「X」表示とする秘匿措置を施している。</t>
    <phoneticPr fontId="8"/>
  </si>
  <si>
    <t>東京都区部</t>
  </si>
  <si>
    <t>焼津市</t>
  </si>
  <si>
    <t>福岡市</t>
  </si>
  <si>
    <t>大阪市</t>
  </si>
  <si>
    <t>八戸市</t>
  </si>
  <si>
    <t>仙台市</t>
  </si>
  <si>
    <t>神戸市</t>
  </si>
  <si>
    <t>名古屋市</t>
  </si>
  <si>
    <t>下関市</t>
  </si>
  <si>
    <t>金沢市</t>
  </si>
  <si>
    <t>川崎市</t>
  </si>
  <si>
    <t>札幌市</t>
  </si>
  <si>
    <t>塩釜市</t>
  </si>
  <si>
    <t>静岡市</t>
  </si>
  <si>
    <t>気仙沼市</t>
  </si>
  <si>
    <t>石巻市</t>
  </si>
  <si>
    <t>いわき市</t>
  </si>
  <si>
    <t>三浦市</t>
  </si>
  <si>
    <t>指宿市</t>
  </si>
  <si>
    <t>枕崎市</t>
  </si>
  <si>
    <t>横浜市</t>
  </si>
  <si>
    <t>船橋市</t>
  </si>
  <si>
    <t>境港市</t>
  </si>
  <si>
    <t>小樽市</t>
  </si>
  <si>
    <t>白糠町</t>
  </si>
  <si>
    <t>函館市</t>
  </si>
  <si>
    <t>新潟市</t>
  </si>
  <si>
    <t>留萌市</t>
  </si>
  <si>
    <t>釧路市</t>
  </si>
  <si>
    <t>神栖市</t>
  </si>
  <si>
    <t>女川町</t>
  </si>
  <si>
    <t>長崎市</t>
  </si>
  <si>
    <t>唐津市</t>
  </si>
  <si>
    <t>鹿児島市</t>
  </si>
  <si>
    <t>銚子市</t>
  </si>
  <si>
    <t>沼津市</t>
  </si>
  <si>
    <t>佐世保市</t>
  </si>
  <si>
    <t>大船渡市</t>
  </si>
  <si>
    <t>紋別市</t>
  </si>
  <si>
    <t>森町</t>
  </si>
  <si>
    <t>青森市</t>
  </si>
  <si>
    <t>広島市</t>
  </si>
  <si>
    <t>ひたちなか市</t>
  </si>
  <si>
    <t>根室市</t>
  </si>
  <si>
    <t>北九州市</t>
  </si>
  <si>
    <t>　１　品目別月間入・出庫量及び月末在庫量（令和2年1月分）</t>
    <phoneticPr fontId="6"/>
  </si>
  <si>
    <t>　２　主要品目別月末在庫量の上位７市町（令和2年1月分）</t>
    <phoneticPr fontId="6"/>
  </si>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</sst>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cellXfs>
  <cellStyles count="2">
    <cellStyle name="標準" xfId="0" builtinId="0"/>
    <cellStyle name="標準 2" xfId="1" xr:uid="{2B73B220-E24F-42EE-8391-13CB00B0C0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8712-C514-4742-9C57-05C89398FF97}">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1" t="s">
        <v>124</v>
      </c>
      <c r="B3" s="51"/>
      <c r="C3" s="51"/>
      <c r="D3" s="51"/>
      <c r="E3" s="51"/>
      <c r="F3" s="51"/>
      <c r="G3" s="51"/>
      <c r="H3" s="51"/>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2" t="s">
        <v>2</v>
      </c>
      <c r="B5" s="52"/>
      <c r="C5" s="52"/>
      <c r="D5" s="52"/>
      <c r="E5" s="47"/>
      <c r="F5" s="55" t="s">
        <v>3</v>
      </c>
      <c r="G5" s="54"/>
      <c r="H5" s="49"/>
      <c r="I5" s="56" t="s">
        <v>4</v>
      </c>
      <c r="J5" s="56"/>
      <c r="K5" s="56"/>
      <c r="L5" s="57" t="s">
        <v>5</v>
      </c>
      <c r="M5" s="58"/>
      <c r="N5" s="58"/>
      <c r="O5" s="59" t="s">
        <v>6</v>
      </c>
      <c r="P5" s="57"/>
      <c r="Q5" s="60"/>
      <c r="R5" s="59" t="s">
        <v>7</v>
      </c>
      <c r="S5" s="57"/>
      <c r="T5" s="57"/>
      <c r="U5" s="61" t="s">
        <v>8</v>
      </c>
      <c r="V5" s="7"/>
    </row>
    <row r="6" spans="1:22" s="8" customFormat="1" ht="18" customHeight="1" x14ac:dyDescent="0.15">
      <c r="A6" s="53"/>
      <c r="B6" s="53"/>
      <c r="C6" s="53"/>
      <c r="D6" s="53"/>
      <c r="E6" s="47"/>
      <c r="F6" s="45" t="s">
        <v>9</v>
      </c>
      <c r="G6" s="45" t="s">
        <v>10</v>
      </c>
      <c r="H6" s="45" t="s">
        <v>11</v>
      </c>
      <c r="I6" s="41" t="s">
        <v>9</v>
      </c>
      <c r="J6" s="41" t="s">
        <v>10</v>
      </c>
      <c r="K6" s="41" t="s">
        <v>11</v>
      </c>
      <c r="L6" s="47" t="s">
        <v>12</v>
      </c>
      <c r="M6" s="49" t="s">
        <v>13</v>
      </c>
      <c r="N6" s="46" t="s">
        <v>14</v>
      </c>
      <c r="O6" s="41" t="s">
        <v>12</v>
      </c>
      <c r="P6" s="41" t="s">
        <v>13</v>
      </c>
      <c r="Q6" s="41" t="s">
        <v>14</v>
      </c>
      <c r="R6" s="43" t="s">
        <v>15</v>
      </c>
      <c r="S6" s="43" t="s">
        <v>16</v>
      </c>
      <c r="T6" s="43" t="s">
        <v>17</v>
      </c>
      <c r="U6" s="62"/>
      <c r="V6" s="7"/>
    </row>
    <row r="7" spans="1:22" s="8" customFormat="1" ht="18" customHeight="1" x14ac:dyDescent="0.15">
      <c r="A7" s="54"/>
      <c r="B7" s="54"/>
      <c r="C7" s="54"/>
      <c r="D7" s="54"/>
      <c r="E7" s="49"/>
      <c r="F7" s="46"/>
      <c r="G7" s="46"/>
      <c r="H7" s="46"/>
      <c r="I7" s="41"/>
      <c r="J7" s="41"/>
      <c r="K7" s="41"/>
      <c r="L7" s="48"/>
      <c r="M7" s="50"/>
      <c r="N7" s="42"/>
      <c r="O7" s="42"/>
      <c r="P7" s="42"/>
      <c r="Q7" s="42"/>
      <c r="R7" s="44"/>
      <c r="S7" s="44"/>
      <c r="T7" s="44"/>
      <c r="U7" s="63"/>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0" t="s">
        <v>19</v>
      </c>
      <c r="B9" s="40"/>
      <c r="C9" s="40"/>
      <c r="D9" s="40"/>
      <c r="E9" s="13">
        <v>1</v>
      </c>
      <c r="F9" s="14">
        <f>IF(ISERR(G9+H9),"-",G9+H9)</f>
        <v>757178.78100000008</v>
      </c>
      <c r="G9" s="15">
        <f>SUBTOTAL(9,G11:G64)</f>
        <v>369460.245</v>
      </c>
      <c r="H9" s="15">
        <f>SUBTOTAL(9,H11:H64)</f>
        <v>387718.53600000008</v>
      </c>
      <c r="I9" s="14">
        <f>IF(ISERR(J9+K9),"-",J9+K9)</f>
        <v>228707.17000000004</v>
      </c>
      <c r="J9" s="15">
        <f>SUBTOTAL(9,J11:J64)</f>
        <v>111974.58400000003</v>
      </c>
      <c r="K9" s="15">
        <f>SUBTOTAL(9,K11:K64)</f>
        <v>116732.58600000001</v>
      </c>
      <c r="L9" s="14">
        <f>IF(ISERR(M9+N9),"-",M9+N9)</f>
        <v>226815.34899999999</v>
      </c>
      <c r="M9" s="15">
        <f>SUBTOTAL(9,M11:M64)</f>
        <v>116189.72699999998</v>
      </c>
      <c r="N9" s="15">
        <f>SUBTOTAL(9,N11:N64)</f>
        <v>110625.622</v>
      </c>
      <c r="O9" s="14">
        <f>IF(ISERR(P9+Q9),"-",P9+Q9)</f>
        <v>759070.60200000019</v>
      </c>
      <c r="P9" s="14">
        <f>IF(ISERR(G9+J9-M9),"-",G9+J9-M9)</f>
        <v>365245.10200000007</v>
      </c>
      <c r="Q9" s="14">
        <f>IF(ISERR(H9+K9-N9),"-",H9+K9-N9)</f>
        <v>393825.50000000012</v>
      </c>
      <c r="R9" s="16">
        <v>90.224019532844437</v>
      </c>
      <c r="S9" s="16">
        <v>99.090232357729178</v>
      </c>
      <c r="T9" s="16">
        <v>92.008204060577839</v>
      </c>
      <c r="U9" s="16">
        <f>IF(ISERR(O9/F9*100),"-",O9/F9*100)</f>
        <v>100.24985129634796</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0" t="s">
        <v>20</v>
      </c>
      <c r="B11" s="40"/>
      <c r="C11" s="40"/>
      <c r="D11" s="40"/>
      <c r="E11" s="13">
        <v>2</v>
      </c>
      <c r="F11" s="14">
        <f>IF(ISERR(G11+H11),"-",G11+H11)</f>
        <v>361.06700000000001</v>
      </c>
      <c r="G11" s="15">
        <v>168</v>
      </c>
      <c r="H11" s="15">
        <v>193.06700000000001</v>
      </c>
      <c r="I11" s="14">
        <f>IF(ISERR(J11+K11),"-",J11+K11)</f>
        <v>5337.7890000000007</v>
      </c>
      <c r="J11" s="15">
        <v>1619</v>
      </c>
      <c r="K11" s="15">
        <v>3718.7890000000002</v>
      </c>
      <c r="L11" s="14">
        <f>IF(ISERR(M11+N11),"-",M11+N11)</f>
        <v>5354.9439999999995</v>
      </c>
      <c r="M11" s="14">
        <v>1671</v>
      </c>
      <c r="N11" s="14">
        <v>3683.944</v>
      </c>
      <c r="O11" s="14">
        <f>IF(ISERR(P11+Q11),"-",P11+Q11)</f>
        <v>343.91200000000026</v>
      </c>
      <c r="P11" s="14">
        <f>IF(ISERR(G11+J11-M11),"-",G11+J11-M11)</f>
        <v>116</v>
      </c>
      <c r="Q11" s="14">
        <f>IF(ISERR(H11+K11-N11),"-",H11+K11-N11)</f>
        <v>227.91200000000026</v>
      </c>
      <c r="R11" s="16">
        <v>140.71994621955079</v>
      </c>
      <c r="S11" s="16">
        <v>139.48072515107316</v>
      </c>
      <c r="T11" s="16">
        <v>88.75148387096759</v>
      </c>
      <c r="U11" s="16">
        <f>IF(ISERR(O11/F11*100),"-",O11/F11*100)</f>
        <v>95.248804238548587</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0" t="s">
        <v>21</v>
      </c>
      <c r="B13" s="40"/>
      <c r="C13" s="40"/>
      <c r="D13" s="40"/>
      <c r="E13" s="13">
        <v>3</v>
      </c>
      <c r="F13" s="14">
        <f>IF(ISERR(G13+H13),"-",G13+H13)</f>
        <v>647692.64399999997</v>
      </c>
      <c r="G13" s="15">
        <f>SUBTOTAL(9,G14:G53)</f>
        <v>316240.52499999997</v>
      </c>
      <c r="H13" s="15">
        <f>SUBTOTAL(9,H14:H53)</f>
        <v>331452.11900000001</v>
      </c>
      <c r="I13" s="14">
        <f>IF(ISERR(J13+K13),"-",J13+K13)</f>
        <v>188271.92800000001</v>
      </c>
      <c r="J13" s="15">
        <f>SUBTOTAL(9,J14:J53)</f>
        <v>92549.234000000026</v>
      </c>
      <c r="K13" s="15">
        <f>SUBTOTAL(9,K14:K53)</f>
        <v>95722.694000000003</v>
      </c>
      <c r="L13" s="14">
        <f>IF(ISERR(M13+N13),"-",M13+N13)</f>
        <v>185802.73199999999</v>
      </c>
      <c r="M13" s="15">
        <f>SUBTOTAL(9,M14:M53)</f>
        <v>96220.796999999977</v>
      </c>
      <c r="N13" s="15">
        <f>SUBTOTAL(9,N14:N53)</f>
        <v>89581.935000000012</v>
      </c>
      <c r="O13" s="14">
        <f>IF(ISERR(P13+Q13),"-",P13+Q13)</f>
        <v>650161.84000000008</v>
      </c>
      <c r="P13" s="14">
        <f t="shared" ref="P13:Q17" si="0">IF(ISERR(G13+J13-M13),"-",G13+J13-M13)</f>
        <v>312568.962</v>
      </c>
      <c r="Q13" s="14">
        <f t="shared" si="0"/>
        <v>337592.87800000003</v>
      </c>
      <c r="R13" s="16">
        <v>88.32759894777179</v>
      </c>
      <c r="S13" s="16">
        <v>98.35551624333614</v>
      </c>
      <c r="T13" s="16">
        <v>91.382154263816631</v>
      </c>
      <c r="U13" s="16">
        <f>IF(ISERR(O13/F13*100),"-",O13/F13*100)</f>
        <v>100.3812295882737</v>
      </c>
      <c r="V13" s="16"/>
    </row>
    <row r="14" spans="1:22" s="8" customFormat="1" ht="12" customHeight="1" x14ac:dyDescent="0.15">
      <c r="A14" s="17"/>
      <c r="B14" s="17"/>
      <c r="C14" s="40" t="s">
        <v>22</v>
      </c>
      <c r="D14" s="40"/>
      <c r="E14" s="13">
        <v>4</v>
      </c>
      <c r="F14" s="14">
        <f>IF(ISERR(G14+H14),"-",G14+H14)</f>
        <v>39177.474000000002</v>
      </c>
      <c r="G14" s="15">
        <f>SUBTOTAL(9,G15:G21)</f>
        <v>35098.464</v>
      </c>
      <c r="H14" s="15">
        <f>SUBTOTAL(9,H15:H21)</f>
        <v>4079.01</v>
      </c>
      <c r="I14" s="14">
        <f>IF(ISERR(J14+K14),"-",J14+K14)</f>
        <v>19236.442999999999</v>
      </c>
      <c r="J14" s="15">
        <f>SUBTOTAL(9,J15:J21)</f>
        <v>16851.072</v>
      </c>
      <c r="K14" s="15">
        <f>SUBTOTAL(9,K15:K21)</f>
        <v>2385.3710000000001</v>
      </c>
      <c r="L14" s="14">
        <f>IF(ISERR(M14+N14),"-",M14+N14)</f>
        <v>19467.263000000003</v>
      </c>
      <c r="M14" s="15">
        <f>SUBTOTAL(9,M15:M21)</f>
        <v>16667.564000000002</v>
      </c>
      <c r="N14" s="15">
        <f>SUBTOTAL(9,N15:N21)</f>
        <v>2799.6990000000001</v>
      </c>
      <c r="O14" s="14">
        <f>IF(ISERR(P14+Q14),"-",P14+Q14)</f>
        <v>38946.653999999995</v>
      </c>
      <c r="P14" s="14">
        <f t="shared" si="0"/>
        <v>35281.971999999994</v>
      </c>
      <c r="Q14" s="14">
        <f t="shared" si="0"/>
        <v>3664.6820000000002</v>
      </c>
      <c r="R14" s="16">
        <v>103.18742897512018</v>
      </c>
      <c r="S14" s="16">
        <v>111.92600392250297</v>
      </c>
      <c r="T14" s="16">
        <v>96.743671060349314</v>
      </c>
      <c r="U14" s="16">
        <f>IF(ISERR(O14/F14*100),"-",O14/F14*100)</f>
        <v>99.410834909877025</v>
      </c>
      <c r="V14" s="16"/>
    </row>
    <row r="15" spans="1:22" s="8" customFormat="1" ht="12" customHeight="1" x14ac:dyDescent="0.15">
      <c r="A15" s="17"/>
      <c r="B15" s="17"/>
      <c r="C15" s="17"/>
      <c r="D15" s="17" t="s">
        <v>23</v>
      </c>
      <c r="E15" s="13">
        <v>5</v>
      </c>
      <c r="F15" s="14">
        <f>IF(ISERR(G15+H15),"-",G15+H15)</f>
        <v>4415.7029999999995</v>
      </c>
      <c r="G15" s="15">
        <v>4374.6629999999996</v>
      </c>
      <c r="H15" s="15">
        <v>41.04</v>
      </c>
      <c r="I15" s="14">
        <f>IF(ISERR(J15+K15),"-",J15+K15)</f>
        <v>1487.1959999999999</v>
      </c>
      <c r="J15" s="15">
        <v>1447.1959999999999</v>
      </c>
      <c r="K15" s="15">
        <v>40</v>
      </c>
      <c r="L15" s="14">
        <f>IF(ISERR(M15+N15),"-",M15+N15)</f>
        <v>1120.3800000000001</v>
      </c>
      <c r="M15" s="14">
        <v>1062.3800000000001</v>
      </c>
      <c r="N15" s="14">
        <v>58</v>
      </c>
      <c r="O15" s="14">
        <f>IF(ISERR(P15+Q15),"-",P15+Q15)</f>
        <v>4782.5189999999993</v>
      </c>
      <c r="P15" s="14">
        <f t="shared" si="0"/>
        <v>4759.4789999999994</v>
      </c>
      <c r="Q15" s="14">
        <f t="shared" si="0"/>
        <v>23.039999999999992</v>
      </c>
      <c r="R15" s="16">
        <v>119.95354126842015</v>
      </c>
      <c r="S15" s="16">
        <v>58.139190945816573</v>
      </c>
      <c r="T15" s="16">
        <v>112.86143243420555</v>
      </c>
      <c r="U15" s="16">
        <f>IF(ISERR(O15/F15*100),"-",O15/F15*100)</f>
        <v>108.30708043543689</v>
      </c>
      <c r="V15" s="16"/>
    </row>
    <row r="16" spans="1:22" s="8" customFormat="1" ht="12" customHeight="1" x14ac:dyDescent="0.15">
      <c r="A16" s="17"/>
      <c r="B16" s="17"/>
      <c r="C16" s="17"/>
      <c r="D16" s="17" t="s">
        <v>24</v>
      </c>
      <c r="E16" s="13">
        <v>6</v>
      </c>
      <c r="F16" s="14">
        <f>IF(ISERR(G16+H16),"-",G16+H16)</f>
        <v>8010.924</v>
      </c>
      <c r="G16" s="15">
        <v>7696.5439999999999</v>
      </c>
      <c r="H16" s="15">
        <v>314.38</v>
      </c>
      <c r="I16" s="14">
        <f>IF(ISERR(J16+K16),"-",J16+K16)</f>
        <v>5989.848</v>
      </c>
      <c r="J16" s="15">
        <v>5688.348</v>
      </c>
      <c r="K16" s="15">
        <v>301.5</v>
      </c>
      <c r="L16" s="14">
        <f>IF(ISERR(M16+N16),"-",M16+N16)</f>
        <v>5060.1480000000001</v>
      </c>
      <c r="M16" s="14">
        <v>4732.4480000000003</v>
      </c>
      <c r="N16" s="14">
        <v>327.7</v>
      </c>
      <c r="O16" s="14">
        <f>IF(ISERR(P16+Q16),"-",P16+Q16)</f>
        <v>8940.6239999999998</v>
      </c>
      <c r="P16" s="14">
        <f t="shared" si="0"/>
        <v>8652.4439999999995</v>
      </c>
      <c r="Q16" s="14">
        <f t="shared" si="0"/>
        <v>288.18</v>
      </c>
      <c r="R16" s="16">
        <v>113.32089735779665</v>
      </c>
      <c r="S16" s="16">
        <v>104.79306563561038</v>
      </c>
      <c r="T16" s="16">
        <v>102.20326398895276</v>
      </c>
      <c r="U16" s="16">
        <f>IF(ISERR(O16/F16*100),"-",O16/F16*100)</f>
        <v>111.60540282244595</v>
      </c>
      <c r="V16" s="16"/>
    </row>
    <row r="17" spans="1:22" s="8" customFormat="1" ht="12" customHeight="1" x14ac:dyDescent="0.15">
      <c r="A17" s="17"/>
      <c r="B17" s="17"/>
      <c r="C17" s="17"/>
      <c r="D17" s="17" t="s">
        <v>25</v>
      </c>
      <c r="E17" s="13">
        <v>7</v>
      </c>
      <c r="F17" s="14">
        <f>IF(ISERR(G17+H17),"-",G17+H17)</f>
        <v>16200.956999999999</v>
      </c>
      <c r="G17" s="15">
        <v>15894.486999999999</v>
      </c>
      <c r="H17" s="15">
        <v>306.47000000000003</v>
      </c>
      <c r="I17" s="14">
        <f>IF(ISERR(J17+K17),"-",J17+K17)</f>
        <v>7974.3649999999998</v>
      </c>
      <c r="J17" s="15">
        <v>7687.0649999999996</v>
      </c>
      <c r="K17" s="15">
        <v>287.3</v>
      </c>
      <c r="L17" s="14">
        <f>IF(ISERR(M17+N17),"-",M17+N17)</f>
        <v>8916.52</v>
      </c>
      <c r="M17" s="14">
        <v>8623.52</v>
      </c>
      <c r="N17" s="14">
        <v>293</v>
      </c>
      <c r="O17" s="14">
        <f>IF(ISERR(P17+Q17),"-",P17+Q17)</f>
        <v>15258.802</v>
      </c>
      <c r="P17" s="14">
        <f t="shared" si="0"/>
        <v>14958.031999999999</v>
      </c>
      <c r="Q17" s="14">
        <f t="shared" si="0"/>
        <v>300.77</v>
      </c>
      <c r="R17" s="16">
        <v>101.1717188889636</v>
      </c>
      <c r="S17" s="16">
        <v>138.52766235773817</v>
      </c>
      <c r="T17" s="16">
        <v>89.491605544457826</v>
      </c>
      <c r="U17" s="16">
        <f>IF(ISERR(O17/F17*100),"-",O17/F17*100)</f>
        <v>94.184571936089952</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2399.13</v>
      </c>
      <c r="G19" s="15">
        <v>2248.2800000000002</v>
      </c>
      <c r="H19" s="15">
        <v>150.85</v>
      </c>
      <c r="I19" s="14">
        <f>IF(ISERR(J19+K19),"-",J19+K19)</f>
        <v>785.26</v>
      </c>
      <c r="J19" s="15">
        <v>631.26</v>
      </c>
      <c r="K19" s="15">
        <v>154</v>
      </c>
      <c r="L19" s="14">
        <f>IF(ISERR(M19+N19),"-",M19+N19)</f>
        <v>1057.4360000000001</v>
      </c>
      <c r="M19" s="14">
        <v>880.43600000000004</v>
      </c>
      <c r="N19" s="14">
        <v>177</v>
      </c>
      <c r="O19" s="14">
        <f>IF(ISERR(P19+Q19),"-",P19+Q19)</f>
        <v>2126.9539999999997</v>
      </c>
      <c r="P19" s="14">
        <f t="shared" ref="P19:Q23" si="1">IF(ISERR(G19+J19-M19),"-",G19+J19-M19)</f>
        <v>1999.1039999999998</v>
      </c>
      <c r="Q19" s="14">
        <f t="shared" si="1"/>
        <v>127.85000000000002</v>
      </c>
      <c r="R19" s="16">
        <v>50.564883529998873</v>
      </c>
      <c r="S19" s="16">
        <v>117.5972891489222</v>
      </c>
      <c r="T19" s="16">
        <v>75.711874313434734</v>
      </c>
      <c r="U19" s="16">
        <f>IF(ISERR(O19/F19*100),"-",O19/F19*100)</f>
        <v>88.655220850891766</v>
      </c>
      <c r="V19" s="16"/>
    </row>
    <row r="20" spans="1:22" s="8" customFormat="1" ht="12" customHeight="1" x14ac:dyDescent="0.15">
      <c r="A20" s="17"/>
      <c r="B20" s="17"/>
      <c r="C20" s="17"/>
      <c r="D20" s="17" t="s">
        <v>27</v>
      </c>
      <c r="E20" s="13">
        <v>9</v>
      </c>
      <c r="F20" s="14">
        <f>IF(ISERR(G20+H20),"-",G20+H20)</f>
        <v>3333.05</v>
      </c>
      <c r="G20" s="15">
        <v>3308.05</v>
      </c>
      <c r="H20" s="15">
        <v>25</v>
      </c>
      <c r="I20" s="14">
        <f>IF(ISERR(J20+K20),"-",J20+K20)</f>
        <v>975.91300000000001</v>
      </c>
      <c r="J20" s="15">
        <v>958.91300000000001</v>
      </c>
      <c r="K20" s="15">
        <v>17</v>
      </c>
      <c r="L20" s="14">
        <f>IF(ISERR(M20+N20),"-",M20+N20)</f>
        <v>1104.23</v>
      </c>
      <c r="M20" s="14">
        <v>1083.23</v>
      </c>
      <c r="N20" s="14">
        <v>21</v>
      </c>
      <c r="O20" s="14">
        <f>IF(ISERR(P20+Q20),"-",P20+Q20)</f>
        <v>3204.7329999999997</v>
      </c>
      <c r="P20" s="14">
        <f t="shared" si="1"/>
        <v>3183.7329999999997</v>
      </c>
      <c r="Q20" s="14">
        <f t="shared" si="1"/>
        <v>21</v>
      </c>
      <c r="R20" s="16">
        <v>177.11669691470055</v>
      </c>
      <c r="S20" s="16">
        <v>157.23724493428455</v>
      </c>
      <c r="T20" s="16">
        <v>119.75475322112941</v>
      </c>
      <c r="U20" s="16">
        <f>IF(ISERR(O20/F20*100),"-",O20/F20*100)</f>
        <v>96.150162763834913</v>
      </c>
      <c r="V20" s="16"/>
    </row>
    <row r="21" spans="1:22" s="8" customFormat="1" ht="12" customHeight="1" x14ac:dyDescent="0.15">
      <c r="A21" s="17"/>
      <c r="B21" s="17"/>
      <c r="C21" s="17"/>
      <c r="D21" s="17" t="s">
        <v>28</v>
      </c>
      <c r="E21" s="13">
        <v>10</v>
      </c>
      <c r="F21" s="14">
        <f>IF(ISERR(G21+H21),"-",G21+H21)</f>
        <v>4817.71</v>
      </c>
      <c r="G21" s="15">
        <v>1576.44</v>
      </c>
      <c r="H21" s="15">
        <v>3241.27</v>
      </c>
      <c r="I21" s="14">
        <f>IF(ISERR(J21+K21),"-",J21+K21)</f>
        <v>2023.8609999999999</v>
      </c>
      <c r="J21" s="15">
        <v>438.29</v>
      </c>
      <c r="K21" s="15">
        <v>1585.5709999999999</v>
      </c>
      <c r="L21" s="14">
        <f>IF(ISERR(M21+N21),"-",M21+N21)</f>
        <v>2208.549</v>
      </c>
      <c r="M21" s="14">
        <v>285.55</v>
      </c>
      <c r="N21" s="14">
        <v>1922.999</v>
      </c>
      <c r="O21" s="14">
        <f>IF(ISERR(P21+Q21),"-",P21+Q21)</f>
        <v>4633.0220000000008</v>
      </c>
      <c r="P21" s="14">
        <f t="shared" si="1"/>
        <v>1729.18</v>
      </c>
      <c r="Q21" s="14">
        <f t="shared" si="1"/>
        <v>2903.8420000000006</v>
      </c>
      <c r="R21" s="16">
        <v>94.985732388416963</v>
      </c>
      <c r="S21" s="16">
        <v>84.973606248316727</v>
      </c>
      <c r="T21" s="16">
        <v>97.819850177776644</v>
      </c>
      <c r="U21" s="16">
        <f>IF(ISERR(O21/F21*100),"-",O21/F21*100)</f>
        <v>96.166477434299708</v>
      </c>
      <c r="V21" s="16"/>
    </row>
    <row r="22" spans="1:22" s="8" customFormat="1" ht="12" customHeight="1" x14ac:dyDescent="0.15">
      <c r="A22" s="17"/>
      <c r="B22" s="17"/>
      <c r="C22" s="40" t="s">
        <v>29</v>
      </c>
      <c r="D22" s="40"/>
      <c r="E22" s="13">
        <v>11</v>
      </c>
      <c r="F22" s="14">
        <f>IF(ISERR(G22+H22),"-",G22+H22)</f>
        <v>2311.9650000000001</v>
      </c>
      <c r="G22" s="15">
        <v>2126.4650000000001</v>
      </c>
      <c r="H22" s="15">
        <v>185.5</v>
      </c>
      <c r="I22" s="14">
        <f>IF(ISERR(J22+K22),"-",J22+K22)</f>
        <v>1126.8889999999999</v>
      </c>
      <c r="J22" s="15">
        <v>1025.8889999999999</v>
      </c>
      <c r="K22" s="15">
        <v>101</v>
      </c>
      <c r="L22" s="14">
        <f>IF(ISERR(M22+N22),"-",M22+N22)</f>
        <v>877.85</v>
      </c>
      <c r="M22" s="14">
        <v>790.85</v>
      </c>
      <c r="N22" s="14">
        <v>87</v>
      </c>
      <c r="O22" s="14">
        <f>IF(ISERR(P22+Q22),"-",P22+Q22)</f>
        <v>2561.0040000000004</v>
      </c>
      <c r="P22" s="14">
        <f t="shared" si="1"/>
        <v>2361.5040000000004</v>
      </c>
      <c r="Q22" s="14">
        <f t="shared" si="1"/>
        <v>199.5</v>
      </c>
      <c r="R22" s="16">
        <v>120.52417672916287</v>
      </c>
      <c r="S22" s="16">
        <v>95.237320314618927</v>
      </c>
      <c r="T22" s="16">
        <v>126.81690559310705</v>
      </c>
      <c r="U22" s="16">
        <f>IF(ISERR(O22/F22*100),"-",O22/F22*100)</f>
        <v>110.7717461120735</v>
      </c>
      <c r="V22" s="16"/>
    </row>
    <row r="23" spans="1:22" s="8" customFormat="1" ht="12" customHeight="1" x14ac:dyDescent="0.15">
      <c r="A23" s="17"/>
      <c r="B23" s="17"/>
      <c r="C23" s="40" t="s">
        <v>30</v>
      </c>
      <c r="D23" s="40"/>
      <c r="E23" s="13">
        <v>12</v>
      </c>
      <c r="F23" s="14">
        <f>IF(ISERR(G23+H23),"-",G23+H23)</f>
        <v>24991.403999999999</v>
      </c>
      <c r="G23" s="15">
        <v>24703.984</v>
      </c>
      <c r="H23" s="15">
        <v>287.42</v>
      </c>
      <c r="I23" s="14">
        <f>IF(ISERR(J23+K23),"-",J23+K23)</f>
        <v>12182.203</v>
      </c>
      <c r="J23" s="15">
        <v>11994.495999999999</v>
      </c>
      <c r="K23" s="15">
        <v>187.70699999999999</v>
      </c>
      <c r="L23" s="14">
        <f>IF(ISERR(M23+N23),"-",M23+N23)</f>
        <v>14083.691000000001</v>
      </c>
      <c r="M23" s="14">
        <v>13853.164000000001</v>
      </c>
      <c r="N23" s="14">
        <v>230.52699999999999</v>
      </c>
      <c r="O23" s="14">
        <f>IF(ISERR(P23+Q23),"-",P23+Q23)</f>
        <v>23089.915999999994</v>
      </c>
      <c r="P23" s="14">
        <f t="shared" si="1"/>
        <v>22845.315999999995</v>
      </c>
      <c r="Q23" s="14">
        <f t="shared" si="1"/>
        <v>244.60000000000002</v>
      </c>
      <c r="R23" s="16">
        <v>100.53573048158387</v>
      </c>
      <c r="S23" s="16">
        <v>115.89887872534112</v>
      </c>
      <c r="T23" s="16">
        <v>99.119456292818398</v>
      </c>
      <c r="U23" s="16">
        <f>IF(ISERR(O23/F23*100),"-",O23/F23*100)</f>
        <v>92.391431869934138</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0" t="s">
        <v>31</v>
      </c>
      <c r="D25" s="40"/>
      <c r="E25" s="13">
        <v>13</v>
      </c>
      <c r="F25" s="14">
        <f>IF(ISERR(G25+H25),"-",G25+H25)</f>
        <v>73150.474000000002</v>
      </c>
      <c r="G25" s="15">
        <v>23120.560000000001</v>
      </c>
      <c r="H25" s="15">
        <v>50029.913999999997</v>
      </c>
      <c r="I25" s="14">
        <f>IF(ISERR(J25+K25),"-",J25+K25)</f>
        <v>19199.984</v>
      </c>
      <c r="J25" s="15">
        <v>3635.84</v>
      </c>
      <c r="K25" s="15">
        <v>15564.144</v>
      </c>
      <c r="L25" s="14">
        <f>IF(ISERR(M25+N25),"-",M25+N25)</f>
        <v>15898.252</v>
      </c>
      <c r="M25" s="14">
        <v>4885.1000000000004</v>
      </c>
      <c r="N25" s="14">
        <v>11013.152</v>
      </c>
      <c r="O25" s="14">
        <f>IF(ISERR(P25+Q25),"-",P25+Q25)</f>
        <v>76452.205999999991</v>
      </c>
      <c r="P25" s="14">
        <f t="shared" ref="P25:Q29" si="2">IF(ISERR(G25+J25-M25),"-",G25+J25-M25)</f>
        <v>21871.300000000003</v>
      </c>
      <c r="Q25" s="14">
        <f t="shared" si="2"/>
        <v>54580.905999999988</v>
      </c>
      <c r="R25" s="16">
        <v>74.832056458339252</v>
      </c>
      <c r="S25" s="16">
        <v>109.13795153412659</v>
      </c>
      <c r="T25" s="16">
        <v>97.298501381598854</v>
      </c>
      <c r="U25" s="16">
        <f>IF(ISERR(O25/F25*100),"-",O25/F25*100)</f>
        <v>104.51361668551866</v>
      </c>
      <c r="V25" s="16"/>
    </row>
    <row r="26" spans="1:22" s="8" customFormat="1" ht="12" customHeight="1" x14ac:dyDescent="0.15">
      <c r="A26" s="17"/>
      <c r="B26" s="17"/>
      <c r="C26" s="40" t="s">
        <v>32</v>
      </c>
      <c r="D26" s="40"/>
      <c r="E26" s="13">
        <v>14</v>
      </c>
      <c r="F26" s="14">
        <f>IF(ISERR(G26+H26),"-",G26+H26)</f>
        <v>11809.005000000001</v>
      </c>
      <c r="G26" s="15">
        <v>462.14499999999998</v>
      </c>
      <c r="H26" s="15">
        <v>11346.86</v>
      </c>
      <c r="I26" s="14">
        <f>IF(ISERR(J26+K26),"-",J26+K26)</f>
        <v>5238.96</v>
      </c>
      <c r="J26" s="15">
        <v>238.26</v>
      </c>
      <c r="K26" s="15">
        <v>5000.7</v>
      </c>
      <c r="L26" s="14">
        <f>IF(ISERR(M26+N26),"-",M26+N26)</f>
        <v>4189.41</v>
      </c>
      <c r="M26" s="14">
        <v>150.31</v>
      </c>
      <c r="N26" s="14">
        <v>4039.1</v>
      </c>
      <c r="O26" s="14">
        <f>IF(ISERR(P26+Q26),"-",P26+Q26)</f>
        <v>12858.555</v>
      </c>
      <c r="P26" s="14">
        <f t="shared" si="2"/>
        <v>550.09500000000003</v>
      </c>
      <c r="Q26" s="14">
        <f t="shared" si="2"/>
        <v>12308.460000000001</v>
      </c>
      <c r="R26" s="16">
        <v>95.03592672073664</v>
      </c>
      <c r="S26" s="16">
        <v>90.488512388304372</v>
      </c>
      <c r="T26" s="16">
        <v>76.207040935069472</v>
      </c>
      <c r="U26" s="16">
        <f>IF(ISERR(O26/F26*100),"-",O26/F26*100)</f>
        <v>108.88770899834491</v>
      </c>
      <c r="V26" s="16"/>
    </row>
    <row r="27" spans="1:22" s="8" customFormat="1" ht="12" customHeight="1" x14ac:dyDescent="0.15">
      <c r="A27" s="17"/>
      <c r="B27" s="17"/>
      <c r="C27" s="40" t="s">
        <v>33</v>
      </c>
      <c r="D27" s="40"/>
      <c r="E27" s="13">
        <v>15</v>
      </c>
      <c r="F27" s="14">
        <f>IF(ISERR(G27+H27),"-",G27+H27)</f>
        <v>8402.0400000000009</v>
      </c>
      <c r="G27" s="15">
        <v>6672.66</v>
      </c>
      <c r="H27" s="15">
        <v>1729.38</v>
      </c>
      <c r="I27" s="14">
        <f>IF(ISERR(J27+K27),"-",J27+K27)</f>
        <v>990.87099999999998</v>
      </c>
      <c r="J27" s="15">
        <v>208</v>
      </c>
      <c r="K27" s="15">
        <v>782.87099999999998</v>
      </c>
      <c r="L27" s="14">
        <f>IF(ISERR(M27+N27),"-",M27+N27)</f>
        <v>1499.981</v>
      </c>
      <c r="M27" s="14">
        <v>1183.44</v>
      </c>
      <c r="N27" s="14">
        <v>316.541</v>
      </c>
      <c r="O27" s="14">
        <f>IF(ISERR(P27+Q27),"-",P27+Q27)</f>
        <v>7892.9299999999994</v>
      </c>
      <c r="P27" s="14">
        <f t="shared" si="2"/>
        <v>5697.2199999999993</v>
      </c>
      <c r="Q27" s="14">
        <f t="shared" si="2"/>
        <v>2195.71</v>
      </c>
      <c r="R27" s="16">
        <v>68.650777704645435</v>
      </c>
      <c r="S27" s="16">
        <v>83.319316995134088</v>
      </c>
      <c r="T27" s="16">
        <v>105.74693394140927</v>
      </c>
      <c r="U27" s="16">
        <f>IF(ISERR(O27/F27*100),"-",O27/F27*100)</f>
        <v>93.940638225954629</v>
      </c>
      <c r="V27" s="16"/>
    </row>
    <row r="28" spans="1:22" s="8" customFormat="1" ht="12" customHeight="1" x14ac:dyDescent="0.15">
      <c r="A28" s="17"/>
      <c r="B28" s="17"/>
      <c r="C28" s="40" t="s">
        <v>34</v>
      </c>
      <c r="D28" s="40"/>
      <c r="E28" s="13">
        <v>16</v>
      </c>
      <c r="F28" s="14">
        <f>IF(ISERR(G28+H28),"-",G28+H28)</f>
        <v>16549.421999999999</v>
      </c>
      <c r="G28" s="15">
        <f>SUBTOTAL(9,G29:G31)</f>
        <v>15319.073</v>
      </c>
      <c r="H28" s="15">
        <f>SUBTOTAL(9,H29:H31)</f>
        <v>1230.3489999999999</v>
      </c>
      <c r="I28" s="14">
        <f>IF(ISERR(J28+K28),"-",J28+K28)</f>
        <v>11028.8</v>
      </c>
      <c r="J28" s="15">
        <f>SUBTOTAL(9,J29:J31)</f>
        <v>10725.449999999999</v>
      </c>
      <c r="K28" s="15">
        <f>SUBTOTAL(9,K29:K31)</f>
        <v>303.35000000000002</v>
      </c>
      <c r="L28" s="14">
        <f>IF(ISERR(M28+N28),"-",M28+N28)</f>
        <v>9854.4840000000004</v>
      </c>
      <c r="M28" s="15">
        <f>SUBTOTAL(9,M29:M31)</f>
        <v>9232.59</v>
      </c>
      <c r="N28" s="15">
        <f>SUBTOTAL(9,N29:N31)</f>
        <v>621.89400000000001</v>
      </c>
      <c r="O28" s="14">
        <f>IF(ISERR(P28+Q28),"-",P28+Q28)</f>
        <v>17723.738000000001</v>
      </c>
      <c r="P28" s="14">
        <f t="shared" si="2"/>
        <v>16811.933000000001</v>
      </c>
      <c r="Q28" s="14">
        <f t="shared" si="2"/>
        <v>911.80500000000006</v>
      </c>
      <c r="R28" s="16">
        <v>148.28000677617905</v>
      </c>
      <c r="S28" s="16">
        <v>102.80465362771814</v>
      </c>
      <c r="T28" s="16">
        <v>88.20205436589454</v>
      </c>
      <c r="U28" s="16">
        <f>IF(ISERR(O28/F28*100),"-",O28/F28*100)</f>
        <v>107.09581277219232</v>
      </c>
      <c r="V28" s="16"/>
    </row>
    <row r="29" spans="1:22" s="8" customFormat="1" ht="12" customHeight="1" x14ac:dyDescent="0.15">
      <c r="A29" s="17"/>
      <c r="B29" s="17"/>
      <c r="C29" s="17"/>
      <c r="D29" s="17" t="s">
        <v>35</v>
      </c>
      <c r="E29" s="13">
        <v>17</v>
      </c>
      <c r="F29" s="14">
        <f>IF(ISERR(G29+H29),"-",G29+H29)</f>
        <v>11337.16</v>
      </c>
      <c r="G29" s="15">
        <v>10858.7</v>
      </c>
      <c r="H29" s="15">
        <v>478.46</v>
      </c>
      <c r="I29" s="14">
        <f>IF(ISERR(J29+K29),"-",J29+K29)</f>
        <v>9122.65</v>
      </c>
      <c r="J29" s="15">
        <v>8902.2999999999993</v>
      </c>
      <c r="K29" s="15">
        <v>220.35</v>
      </c>
      <c r="L29" s="14">
        <f>IF(ISERR(M29+N29),"-",M29+N29)</f>
        <v>7800.95</v>
      </c>
      <c r="M29" s="14">
        <v>7508.4</v>
      </c>
      <c r="N29" s="14">
        <v>292.55</v>
      </c>
      <c r="O29" s="14">
        <f>IF(ISERR(P29+Q29),"-",P29+Q29)</f>
        <v>12658.86</v>
      </c>
      <c r="P29" s="14">
        <f t="shared" si="2"/>
        <v>12252.6</v>
      </c>
      <c r="Q29" s="14">
        <f t="shared" si="2"/>
        <v>406.25999999999993</v>
      </c>
      <c r="R29" s="16">
        <v>173.28912451727734</v>
      </c>
      <c r="S29" s="16">
        <v>107.23220643259903</v>
      </c>
      <c r="T29" s="16">
        <v>83.428027619404745</v>
      </c>
      <c r="U29" s="16">
        <f>IF(ISERR(O29/F29*100),"-",O29/F29*100)</f>
        <v>111.65812249275832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5212.2619999999997</v>
      </c>
      <c r="G31" s="15">
        <v>4460.3729999999996</v>
      </c>
      <c r="H31" s="15">
        <v>751.88900000000001</v>
      </c>
      <c r="I31" s="14">
        <f>IF(ISERR(J31+K31),"-",J31+K31)</f>
        <v>1906.15</v>
      </c>
      <c r="J31" s="15">
        <v>1823.15</v>
      </c>
      <c r="K31" s="15">
        <v>83</v>
      </c>
      <c r="L31" s="14">
        <f>IF(ISERR(M31+N31),"-",M31+N31)</f>
        <v>2053.5340000000001</v>
      </c>
      <c r="M31" s="14">
        <v>1724.19</v>
      </c>
      <c r="N31" s="14">
        <v>329.34399999999999</v>
      </c>
      <c r="O31" s="14">
        <f>IF(ISERR(P31+Q31),"-",P31+Q31)</f>
        <v>5064.8779999999988</v>
      </c>
      <c r="P31" s="14">
        <f t="shared" ref="P31:Q35" si="3">IF(ISERR(G31+J31-M31),"-",G31+J31-M31)</f>
        <v>4559.3329999999987</v>
      </c>
      <c r="Q31" s="14">
        <f t="shared" si="3"/>
        <v>505.54500000000002</v>
      </c>
      <c r="R31" s="16">
        <v>87.703194519211749</v>
      </c>
      <c r="S31" s="16">
        <v>88.866030240347584</v>
      </c>
      <c r="T31" s="16">
        <v>102.92201940101396</v>
      </c>
      <c r="U31" s="16">
        <f>IF(ISERR(O31/F31*100),"-",O31/F31*100)</f>
        <v>97.172360100087047</v>
      </c>
      <c r="V31" s="16"/>
    </row>
    <row r="32" spans="1:22" s="8" customFormat="1" ht="12" customHeight="1" x14ac:dyDescent="0.15">
      <c r="A32" s="17"/>
      <c r="B32" s="17"/>
      <c r="C32" s="40" t="s">
        <v>37</v>
      </c>
      <c r="D32" s="40"/>
      <c r="E32" s="13">
        <v>19</v>
      </c>
      <c r="F32" s="14">
        <f>IF(ISERR(G32+H32),"-",G32+H32)</f>
        <v>19334.813999999998</v>
      </c>
      <c r="G32" s="15">
        <v>16313.106</v>
      </c>
      <c r="H32" s="15">
        <v>3021.7080000000001</v>
      </c>
      <c r="I32" s="14">
        <f>IF(ISERR(J32+K32),"-",J32+K32)</f>
        <v>3416.9219999999996</v>
      </c>
      <c r="J32" s="15">
        <v>2831.91</v>
      </c>
      <c r="K32" s="15">
        <v>585.01199999999994</v>
      </c>
      <c r="L32" s="14">
        <f>IF(ISERR(M32+N32),"-",M32+N32)</f>
        <v>3775.4300000000003</v>
      </c>
      <c r="M32" s="14">
        <v>3124.98</v>
      </c>
      <c r="N32" s="14">
        <v>650.45000000000005</v>
      </c>
      <c r="O32" s="14">
        <f>IF(ISERR(P32+Q32),"-",P32+Q32)</f>
        <v>18976.306</v>
      </c>
      <c r="P32" s="14">
        <f t="shared" si="3"/>
        <v>16020.036</v>
      </c>
      <c r="Q32" s="14">
        <f t="shared" si="3"/>
        <v>2956.2700000000004</v>
      </c>
      <c r="R32" s="16">
        <v>74.594208720102685</v>
      </c>
      <c r="S32" s="16">
        <v>88.363552957091812</v>
      </c>
      <c r="T32" s="16">
        <v>92.507392525995087</v>
      </c>
      <c r="U32" s="16">
        <f>IF(ISERR(O32/F32*100),"-",O32/F32*100)</f>
        <v>98.145790282751108</v>
      </c>
      <c r="V32" s="16"/>
    </row>
    <row r="33" spans="1:22" s="8" customFormat="1" ht="12" customHeight="1" x14ac:dyDescent="0.15">
      <c r="A33" s="17"/>
      <c r="B33" s="17"/>
      <c r="C33" s="40" t="s">
        <v>38</v>
      </c>
      <c r="D33" s="40"/>
      <c r="E33" s="13">
        <v>20</v>
      </c>
      <c r="F33" s="14">
        <f>IF(ISERR(G33+H33),"-",G33+H33)</f>
        <v>81385.839000000007</v>
      </c>
      <c r="G33" s="15">
        <v>66699.088000000003</v>
      </c>
      <c r="H33" s="15">
        <v>14686.751</v>
      </c>
      <c r="I33" s="14">
        <f>IF(ISERR(J33+K33),"-",J33+K33)</f>
        <v>27021.347000000002</v>
      </c>
      <c r="J33" s="15">
        <v>20883.38</v>
      </c>
      <c r="K33" s="15">
        <v>6137.9669999999996</v>
      </c>
      <c r="L33" s="14">
        <f>IF(ISERR(M33+N33),"-",M33+N33)</f>
        <v>20886.909999999996</v>
      </c>
      <c r="M33" s="14">
        <v>16427.884999999998</v>
      </c>
      <c r="N33" s="14">
        <v>4459.0249999999996</v>
      </c>
      <c r="O33" s="14">
        <f>IF(ISERR(P33+Q33),"-",P33+Q33)</f>
        <v>87520.276000000013</v>
      </c>
      <c r="P33" s="14">
        <f t="shared" si="3"/>
        <v>71154.583000000013</v>
      </c>
      <c r="Q33" s="14">
        <f t="shared" si="3"/>
        <v>16365.693000000001</v>
      </c>
      <c r="R33" s="16">
        <v>53.94365345226165</v>
      </c>
      <c r="S33" s="16">
        <v>76.591058018700664</v>
      </c>
      <c r="T33" s="16">
        <v>84.482457483458958</v>
      </c>
      <c r="U33" s="16">
        <f>IF(ISERR(O33/F33*100),"-",O33/F33*100)</f>
        <v>107.53747467050134</v>
      </c>
      <c r="V33" s="16"/>
    </row>
    <row r="34" spans="1:22" s="8" customFormat="1" ht="12" customHeight="1" x14ac:dyDescent="0.15">
      <c r="A34" s="17"/>
      <c r="B34" s="17"/>
      <c r="C34" s="40" t="s">
        <v>39</v>
      </c>
      <c r="D34" s="40"/>
      <c r="E34" s="13">
        <v>21</v>
      </c>
      <c r="F34" s="14">
        <f>IF(ISERR(G34+H34),"-",G34+H34)</f>
        <v>15013.941000000001</v>
      </c>
      <c r="G34" s="15">
        <v>12759.031000000001</v>
      </c>
      <c r="H34" s="15">
        <v>2254.91</v>
      </c>
      <c r="I34" s="14">
        <f>IF(ISERR(J34+K34),"-",J34+K34)</f>
        <v>2228.846</v>
      </c>
      <c r="J34" s="15">
        <v>1777.47</v>
      </c>
      <c r="K34" s="15">
        <v>451.37599999999998</v>
      </c>
      <c r="L34" s="14">
        <f>IF(ISERR(M34+N34),"-",M34+N34)</f>
        <v>3014.6040000000003</v>
      </c>
      <c r="M34" s="14">
        <v>2660.03</v>
      </c>
      <c r="N34" s="14">
        <v>354.57400000000001</v>
      </c>
      <c r="O34" s="14">
        <f>IF(ISERR(P34+Q34),"-",P34+Q34)</f>
        <v>14228.182999999999</v>
      </c>
      <c r="P34" s="14">
        <f t="shared" si="3"/>
        <v>11876.471</v>
      </c>
      <c r="Q34" s="14">
        <f t="shared" si="3"/>
        <v>2351.712</v>
      </c>
      <c r="R34" s="16">
        <v>114.32090026876756</v>
      </c>
      <c r="S34" s="16">
        <v>103.30318928384179</v>
      </c>
      <c r="T34" s="16">
        <v>62.203402597776197</v>
      </c>
      <c r="U34" s="16">
        <f>IF(ISERR(O34/F34*100),"-",O34/F34*100)</f>
        <v>94.766477369266326</v>
      </c>
      <c r="V34" s="16"/>
    </row>
    <row r="35" spans="1:22" s="8" customFormat="1" ht="12" customHeight="1" x14ac:dyDescent="0.15">
      <c r="A35" s="17"/>
      <c r="B35" s="17"/>
      <c r="C35" s="40" t="s">
        <v>40</v>
      </c>
      <c r="D35" s="40"/>
      <c r="E35" s="13">
        <v>22</v>
      </c>
      <c r="F35" s="14">
        <f>IF(ISERR(G35+H35),"-",G35+H35)</f>
        <v>10568.46</v>
      </c>
      <c r="G35" s="15">
        <v>3959.49</v>
      </c>
      <c r="H35" s="15">
        <v>6608.97</v>
      </c>
      <c r="I35" s="14">
        <f>IF(ISERR(J35+K35),"-",J35+K35)</f>
        <v>2628.4859999999999</v>
      </c>
      <c r="J35" s="15">
        <v>496.77</v>
      </c>
      <c r="K35" s="15">
        <v>2131.7159999999999</v>
      </c>
      <c r="L35" s="14">
        <f>IF(ISERR(M35+N35),"-",M35+N35)</f>
        <v>2464.9380000000001</v>
      </c>
      <c r="M35" s="14">
        <v>690.83</v>
      </c>
      <c r="N35" s="14">
        <v>1774.1079999999999</v>
      </c>
      <c r="O35" s="14">
        <f>IF(ISERR(P35+Q35),"-",P35+Q35)</f>
        <v>10732.008</v>
      </c>
      <c r="P35" s="14">
        <f t="shared" si="3"/>
        <v>3765.4300000000003</v>
      </c>
      <c r="Q35" s="14">
        <f t="shared" si="3"/>
        <v>6966.5779999999995</v>
      </c>
      <c r="R35" s="16">
        <v>69.993848710226317</v>
      </c>
      <c r="S35" s="16">
        <v>83.132539872583109</v>
      </c>
      <c r="T35" s="16">
        <v>95.787375747390001</v>
      </c>
      <c r="U35" s="16">
        <f>IF(ISERR(O35/F35*100),"-",O35/F35*100)</f>
        <v>101.54751023327904</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0" t="s">
        <v>41</v>
      </c>
      <c r="D37" s="40"/>
      <c r="E37" s="13">
        <v>23</v>
      </c>
      <c r="F37" s="14">
        <f>IF(ISERR(G37+H37),"-",G37+H37)</f>
        <v>6108.8619999999992</v>
      </c>
      <c r="G37" s="15">
        <v>1866.672</v>
      </c>
      <c r="H37" s="15">
        <v>4242.1899999999996</v>
      </c>
      <c r="I37" s="14">
        <f>IF(ISERR(J37+K37),"-",J37+K37)</f>
        <v>2009.576</v>
      </c>
      <c r="J37" s="15">
        <v>1213.07</v>
      </c>
      <c r="K37" s="15">
        <v>796.50599999999997</v>
      </c>
      <c r="L37" s="14">
        <f>IF(ISERR(M37+N37),"-",M37+N37)</f>
        <v>2171.328</v>
      </c>
      <c r="M37" s="14">
        <v>1087.1199999999999</v>
      </c>
      <c r="N37" s="14">
        <v>1084.2080000000001</v>
      </c>
      <c r="O37" s="14">
        <f>IF(ISERR(P37+Q37),"-",P37+Q37)</f>
        <v>5947.1100000000006</v>
      </c>
      <c r="P37" s="14">
        <f t="shared" ref="P37:Q41" si="4">IF(ISERR(G37+J37-M37),"-",G37+J37-M37)</f>
        <v>1992.6220000000003</v>
      </c>
      <c r="Q37" s="14">
        <f t="shared" si="4"/>
        <v>3954.4879999999998</v>
      </c>
      <c r="R37" s="16">
        <v>182.05814406464881</v>
      </c>
      <c r="S37" s="16">
        <v>115.77513903181601</v>
      </c>
      <c r="T37" s="16">
        <v>95.840097775397012</v>
      </c>
      <c r="U37" s="16">
        <f>IF(ISERR(O37/F37*100),"-",O37/F37*100)</f>
        <v>97.352174594875464</v>
      </c>
      <c r="V37" s="16"/>
    </row>
    <row r="38" spans="1:22" s="8" customFormat="1" ht="12" customHeight="1" x14ac:dyDescent="0.15">
      <c r="A38" s="17"/>
      <c r="B38" s="17"/>
      <c r="C38" s="40" t="s">
        <v>42</v>
      </c>
      <c r="D38" s="40"/>
      <c r="E38" s="13">
        <v>24</v>
      </c>
      <c r="F38" s="14">
        <f>IF(ISERR(G38+H38),"-",G38+H38)</f>
        <v>4117.5740000000005</v>
      </c>
      <c r="G38" s="15">
        <v>3078.634</v>
      </c>
      <c r="H38" s="15">
        <v>1038.94</v>
      </c>
      <c r="I38" s="14">
        <f>IF(ISERR(J38+K38),"-",J38+K38)</f>
        <v>759.02</v>
      </c>
      <c r="J38" s="15">
        <v>501.53</v>
      </c>
      <c r="K38" s="15">
        <v>257.49</v>
      </c>
      <c r="L38" s="14">
        <f>IF(ISERR(M38+N38),"-",M38+N38)</f>
        <v>775.96</v>
      </c>
      <c r="M38" s="14">
        <v>546.14</v>
      </c>
      <c r="N38" s="14">
        <v>229.82</v>
      </c>
      <c r="O38" s="14">
        <f>IF(ISERR(P38+Q38),"-",P38+Q38)</f>
        <v>4100.634</v>
      </c>
      <c r="P38" s="14">
        <f t="shared" si="4"/>
        <v>3034.0239999999999</v>
      </c>
      <c r="Q38" s="14">
        <f t="shared" si="4"/>
        <v>1066.6100000000001</v>
      </c>
      <c r="R38" s="16">
        <v>135.79389927542712</v>
      </c>
      <c r="S38" s="16">
        <v>85.265644744794244</v>
      </c>
      <c r="T38" s="16">
        <v>93.085075230622323</v>
      </c>
      <c r="U38" s="16">
        <f>IF(ISERR(O38/F38*100),"-",O38/F38*100)</f>
        <v>99.588592700459046</v>
      </c>
      <c r="V38" s="16"/>
    </row>
    <row r="39" spans="1:22" s="8" customFormat="1" ht="12" customHeight="1" x14ac:dyDescent="0.15">
      <c r="A39" s="17"/>
      <c r="B39" s="17"/>
      <c r="C39" s="40" t="s">
        <v>43</v>
      </c>
      <c r="D39" s="40"/>
      <c r="E39" s="13">
        <v>25</v>
      </c>
      <c r="F39" s="14">
        <f>IF(ISERR(G39+H39),"-",G39+H39)</f>
        <v>3355.1610000000001</v>
      </c>
      <c r="G39" s="15">
        <v>1000.461</v>
      </c>
      <c r="H39" s="15">
        <v>2354.6999999999998</v>
      </c>
      <c r="I39" s="14">
        <f>IF(ISERR(J39+K39),"-",J39+K39)</f>
        <v>805.56999999999994</v>
      </c>
      <c r="J39" s="15">
        <v>346.53</v>
      </c>
      <c r="K39" s="15">
        <v>459.04</v>
      </c>
      <c r="L39" s="14">
        <f>IF(ISERR(M39+N39),"-",M39+N39)</f>
        <v>714.1</v>
      </c>
      <c r="M39" s="14">
        <v>307.87</v>
      </c>
      <c r="N39" s="14">
        <v>406.23</v>
      </c>
      <c r="O39" s="14">
        <f>IF(ISERR(P39+Q39),"-",P39+Q39)</f>
        <v>3446.6309999999999</v>
      </c>
      <c r="P39" s="14">
        <f t="shared" si="4"/>
        <v>1039.1210000000001</v>
      </c>
      <c r="Q39" s="14">
        <f t="shared" si="4"/>
        <v>2407.5099999999998</v>
      </c>
      <c r="R39" s="16">
        <v>93.353960969730693</v>
      </c>
      <c r="S39" s="16">
        <v>121.92040429564118</v>
      </c>
      <c r="T39" s="16">
        <v>78.733688765553381</v>
      </c>
      <c r="U39" s="16">
        <f>IF(ISERR(O39/F39*100),"-",O39/F39*100)</f>
        <v>102.72624771210681</v>
      </c>
      <c r="V39" s="16"/>
    </row>
    <row r="40" spans="1:22" s="8" customFormat="1" ht="12" customHeight="1" x14ac:dyDescent="0.15">
      <c r="A40" s="17"/>
      <c r="B40" s="17"/>
      <c r="C40" s="40" t="s">
        <v>44</v>
      </c>
      <c r="D40" s="40"/>
      <c r="E40" s="13">
        <v>26</v>
      </c>
      <c r="F40" s="14">
        <f>IF(ISERR(G40+H40),"-",G40+H40)</f>
        <v>128089.851</v>
      </c>
      <c r="G40" s="15">
        <v>39737.995000000003</v>
      </c>
      <c r="H40" s="15">
        <v>88351.856</v>
      </c>
      <c r="I40" s="14">
        <f>IF(ISERR(J40+K40),"-",J40+K40)</f>
        <v>38777.512000000002</v>
      </c>
      <c r="J40" s="15">
        <v>9439.2270000000008</v>
      </c>
      <c r="K40" s="15">
        <v>29338.285</v>
      </c>
      <c r="L40" s="14">
        <f>IF(ISERR(M40+N40),"-",M40+N40)</f>
        <v>41317.012000000002</v>
      </c>
      <c r="M40" s="14">
        <v>10417.904</v>
      </c>
      <c r="N40" s="14">
        <v>30899.108</v>
      </c>
      <c r="O40" s="14">
        <f>IF(ISERR(P40+Q40),"-",P40+Q40)</f>
        <v>125550.351</v>
      </c>
      <c r="P40" s="14">
        <f t="shared" si="4"/>
        <v>38759.317999999999</v>
      </c>
      <c r="Q40" s="14">
        <f t="shared" si="4"/>
        <v>86791.032999999996</v>
      </c>
      <c r="R40" s="16">
        <v>101.62602906559877</v>
      </c>
      <c r="S40" s="16">
        <v>100.2459211250172</v>
      </c>
      <c r="T40" s="16">
        <v>90.606367291075955</v>
      </c>
      <c r="U40" s="16">
        <f>IF(ISERR(O40/F40*100),"-",O40/F40*100)</f>
        <v>98.017407327610997</v>
      </c>
      <c r="V40" s="16"/>
    </row>
    <row r="41" spans="1:22" s="8" customFormat="1" ht="12" customHeight="1" x14ac:dyDescent="0.15">
      <c r="A41" s="17"/>
      <c r="B41" s="17"/>
      <c r="C41" s="40" t="s">
        <v>45</v>
      </c>
      <c r="D41" s="40"/>
      <c r="E41" s="13">
        <v>27</v>
      </c>
      <c r="F41" s="14">
        <f>IF(ISERR(G41+H41),"-",G41+H41)</f>
        <v>28488.524000000001</v>
      </c>
      <c r="G41" s="15">
        <v>11218.928</v>
      </c>
      <c r="H41" s="15">
        <v>17269.596000000001</v>
      </c>
      <c r="I41" s="14">
        <f>IF(ISERR(J41+K41),"-",J41+K41)</f>
        <v>7025.5569999999998</v>
      </c>
      <c r="J41" s="15">
        <v>1562.96</v>
      </c>
      <c r="K41" s="15">
        <v>5462.5969999999998</v>
      </c>
      <c r="L41" s="14">
        <f>IF(ISERR(M41+N41),"-",M41+N41)</f>
        <v>7738.518</v>
      </c>
      <c r="M41" s="14">
        <v>2761.45</v>
      </c>
      <c r="N41" s="14">
        <v>4977.0680000000002</v>
      </c>
      <c r="O41" s="14">
        <f>IF(ISERR(P41+Q41),"-",P41+Q41)</f>
        <v>27775.562999999998</v>
      </c>
      <c r="P41" s="14">
        <f t="shared" si="4"/>
        <v>10020.437999999998</v>
      </c>
      <c r="Q41" s="14">
        <f t="shared" si="4"/>
        <v>17755.125</v>
      </c>
      <c r="R41" s="16">
        <v>112.75395714951064</v>
      </c>
      <c r="S41" s="16">
        <v>107.00017477276776</v>
      </c>
      <c r="T41" s="16">
        <v>98.46960943791602</v>
      </c>
      <c r="U41" s="16">
        <f>IF(ISERR(O41/F41*100),"-",O41/F41*100)</f>
        <v>97.497374732365898</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0" t="s">
        <v>46</v>
      </c>
      <c r="D43" s="40"/>
      <c r="E43" s="13">
        <v>28</v>
      </c>
      <c r="F43" s="14">
        <f>IF(ISERR(G43+H43),"-",G43+H43)</f>
        <v>48345.958999999995</v>
      </c>
      <c r="G43" s="15">
        <v>1775.096</v>
      </c>
      <c r="H43" s="15">
        <v>46570.862999999998</v>
      </c>
      <c r="I43" s="14">
        <f>IF(ISERR(J43+K43),"-",J43+K43)</f>
        <v>12757.037999999999</v>
      </c>
      <c r="J43" s="15">
        <v>438.88</v>
      </c>
      <c r="K43" s="15">
        <v>12318.157999999999</v>
      </c>
      <c r="L43" s="14">
        <f>IF(ISERR(M43+N43),"-",M43+N43)</f>
        <v>10573.404</v>
      </c>
      <c r="M43" s="14">
        <v>566.65</v>
      </c>
      <c r="N43" s="14">
        <v>10006.754000000001</v>
      </c>
      <c r="O43" s="14">
        <f>IF(ISERR(P43+Q43),"-",P43+Q43)</f>
        <v>50529.592999999993</v>
      </c>
      <c r="P43" s="14">
        <f t="shared" ref="P43:Q47" si="5">IF(ISERR(G43+J43-M43),"-",G43+J43-M43)</f>
        <v>1647.326</v>
      </c>
      <c r="Q43" s="14">
        <f t="shared" si="5"/>
        <v>48882.266999999993</v>
      </c>
      <c r="R43" s="16">
        <v>118.04686641885259</v>
      </c>
      <c r="S43" s="16">
        <v>85.577902336139715</v>
      </c>
      <c r="T43" s="16">
        <v>89.38450111566128</v>
      </c>
      <c r="U43" s="16">
        <f>IF(ISERR(O43/F43*100),"-",O43/F43*100)</f>
        <v>104.51668359707168</v>
      </c>
      <c r="V43" s="16"/>
    </row>
    <row r="44" spans="1:22" s="8" customFormat="1" ht="12" customHeight="1" x14ac:dyDescent="0.15">
      <c r="A44" s="17"/>
      <c r="B44" s="17"/>
      <c r="C44" s="40" t="s">
        <v>47</v>
      </c>
      <c r="D44" s="40"/>
      <c r="E44" s="13">
        <v>29</v>
      </c>
      <c r="F44" s="14">
        <f>IF(ISERR(G44+H44),"-",G44+H44)</f>
        <v>37618.728999999999</v>
      </c>
      <c r="G44" s="15">
        <f>SUBTOTAL(9,G45:G47)</f>
        <v>17915.37</v>
      </c>
      <c r="H44" s="15">
        <f>SUBTOTAL(9,H45:H47)</f>
        <v>19703.359</v>
      </c>
      <c r="I44" s="14">
        <f>IF(ISERR(J44+K44),"-",J44+K44)</f>
        <v>7867.2169999999996</v>
      </c>
      <c r="J44" s="15">
        <f>SUBTOTAL(9,J45:J47)</f>
        <v>2062.5500000000002</v>
      </c>
      <c r="K44" s="15">
        <f>SUBTOTAL(9,K45:K47)</f>
        <v>5804.6669999999995</v>
      </c>
      <c r="L44" s="14">
        <f>IF(ISERR(M44+N44),"-",M44+N44)</f>
        <v>7463.4560000000001</v>
      </c>
      <c r="M44" s="15">
        <f>SUBTOTAL(9,M45:M47)</f>
        <v>2956.84</v>
      </c>
      <c r="N44" s="15">
        <f>SUBTOTAL(9,N45:N47)</f>
        <v>4506.616</v>
      </c>
      <c r="O44" s="14">
        <f>IF(ISERR(P44+Q44),"-",P44+Q44)</f>
        <v>38022.489999999991</v>
      </c>
      <c r="P44" s="14">
        <f t="shared" si="5"/>
        <v>17021.079999999998</v>
      </c>
      <c r="Q44" s="14">
        <f t="shared" si="5"/>
        <v>21001.409999999996</v>
      </c>
      <c r="R44" s="16">
        <v>98.998677453412</v>
      </c>
      <c r="S44" s="16">
        <v>89.812072830577705</v>
      </c>
      <c r="T44" s="16">
        <v>91.462857410348022</v>
      </c>
      <c r="U44" s="16">
        <f>IF(ISERR(O44/F44*100),"-",O44/F44*100)</f>
        <v>101.07329782460219</v>
      </c>
      <c r="V44" s="16"/>
    </row>
    <row r="45" spans="1:22" s="8" customFormat="1" ht="12" customHeight="1" x14ac:dyDescent="0.15">
      <c r="A45" s="17"/>
      <c r="B45" s="17"/>
      <c r="C45" s="17"/>
      <c r="D45" s="17" t="s">
        <v>48</v>
      </c>
      <c r="E45" s="13">
        <v>30</v>
      </c>
      <c r="F45" s="14">
        <f>IF(ISERR(G45+H45),"-",G45+H45)</f>
        <v>12520.56</v>
      </c>
      <c r="G45" s="15">
        <v>9845.07</v>
      </c>
      <c r="H45" s="15">
        <v>2675.49</v>
      </c>
      <c r="I45" s="14">
        <f>IF(ISERR(J45+K45),"-",J45+K45)</f>
        <v>1789.9870000000001</v>
      </c>
      <c r="J45" s="15">
        <v>1029.67</v>
      </c>
      <c r="K45" s="15">
        <v>760.31700000000001</v>
      </c>
      <c r="L45" s="14">
        <f>IF(ISERR(M45+N45),"-",M45+N45)</f>
        <v>2081.9459999999999</v>
      </c>
      <c r="M45" s="14">
        <v>1530.33</v>
      </c>
      <c r="N45" s="14">
        <v>551.61599999999999</v>
      </c>
      <c r="O45" s="14">
        <f>IF(ISERR(P45+Q45),"-",P45+Q45)</f>
        <v>12228.600999999999</v>
      </c>
      <c r="P45" s="14">
        <f t="shared" si="5"/>
        <v>9344.41</v>
      </c>
      <c r="Q45" s="14">
        <f t="shared" si="5"/>
        <v>2884.1909999999998</v>
      </c>
      <c r="R45" s="16">
        <v>82.139261475488823</v>
      </c>
      <c r="S45" s="16">
        <v>70.314396587535583</v>
      </c>
      <c r="T45" s="16">
        <v>91.720033632026329</v>
      </c>
      <c r="U45" s="16">
        <f>IF(ISERR(O45/F45*100),"-",O45/F45*100)</f>
        <v>97.668163404831731</v>
      </c>
      <c r="V45" s="16"/>
    </row>
    <row r="46" spans="1:22" s="8" customFormat="1" ht="12" customHeight="1" x14ac:dyDescent="0.15">
      <c r="A46" s="17"/>
      <c r="B46" s="17"/>
      <c r="C46" s="17"/>
      <c r="D46" s="17" t="s">
        <v>49</v>
      </c>
      <c r="E46" s="13">
        <v>31</v>
      </c>
      <c r="F46" s="14">
        <f>IF(ISERR(G46+H46),"-",G46+H46)</f>
        <v>2613.33</v>
      </c>
      <c r="G46" s="15">
        <v>200.38</v>
      </c>
      <c r="H46" s="15">
        <v>2412.9499999999998</v>
      </c>
      <c r="I46" s="14">
        <f>IF(ISERR(J46+K46),"-",J46+K46)</f>
        <v>791.28</v>
      </c>
      <c r="J46" s="15">
        <v>101.43</v>
      </c>
      <c r="K46" s="15">
        <v>689.85</v>
      </c>
      <c r="L46" s="14">
        <f>IF(ISERR(M46+N46),"-",M46+N46)</f>
        <v>791.19</v>
      </c>
      <c r="M46" s="14">
        <v>94.59</v>
      </c>
      <c r="N46" s="14">
        <v>696.6</v>
      </c>
      <c r="O46" s="14">
        <f>IF(ISERR(P46+Q46),"-",P46+Q46)</f>
        <v>2613.4199999999996</v>
      </c>
      <c r="P46" s="14">
        <f t="shared" si="5"/>
        <v>207.22</v>
      </c>
      <c r="Q46" s="14">
        <f t="shared" si="5"/>
        <v>2406.1999999999998</v>
      </c>
      <c r="R46" s="16">
        <v>104.13223140495867</v>
      </c>
      <c r="S46" s="16">
        <v>90.745286048538787</v>
      </c>
      <c r="T46" s="16">
        <v>66.867603976102444</v>
      </c>
      <c r="U46" s="16">
        <f>IF(ISERR(O46/F46*100),"-",O46/F46*100)</f>
        <v>100.00344388194371</v>
      </c>
      <c r="V46" s="16"/>
    </row>
    <row r="47" spans="1:22" s="8" customFormat="1" ht="12" customHeight="1" x14ac:dyDescent="0.15">
      <c r="A47" s="17"/>
      <c r="B47" s="17"/>
      <c r="C47" s="17"/>
      <c r="D47" s="17" t="s">
        <v>50</v>
      </c>
      <c r="E47" s="13">
        <v>32</v>
      </c>
      <c r="F47" s="14">
        <f>IF(ISERR(G47+H47),"-",G47+H47)</f>
        <v>22484.839</v>
      </c>
      <c r="G47" s="15">
        <v>7869.92</v>
      </c>
      <c r="H47" s="15">
        <v>14614.919</v>
      </c>
      <c r="I47" s="14">
        <f>IF(ISERR(J47+K47),"-",J47+K47)</f>
        <v>5285.95</v>
      </c>
      <c r="J47" s="15">
        <v>931.45</v>
      </c>
      <c r="K47" s="15">
        <v>4354.5</v>
      </c>
      <c r="L47" s="14">
        <f>IF(ISERR(M47+N47),"-",M47+N47)</f>
        <v>4590.32</v>
      </c>
      <c r="M47" s="14">
        <v>1331.92</v>
      </c>
      <c r="N47" s="14">
        <v>3258.4</v>
      </c>
      <c r="O47" s="14">
        <f>IF(ISERR(P47+Q47),"-",P47+Q47)</f>
        <v>23180.469000000005</v>
      </c>
      <c r="P47" s="14">
        <f t="shared" si="5"/>
        <v>7469.4500000000007</v>
      </c>
      <c r="Q47" s="14">
        <f t="shared" si="5"/>
        <v>15711.019000000002</v>
      </c>
      <c r="R47" s="16">
        <v>105.5564430776604</v>
      </c>
      <c r="S47" s="16">
        <v>102.52449528074007</v>
      </c>
      <c r="T47" s="16">
        <v>95.272789700586856</v>
      </c>
      <c r="U47" s="16">
        <f>IF(ISERR(O47/F47*100),"-",O47/F47*100)</f>
        <v>103.09377354225219</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0" t="s">
        <v>51</v>
      </c>
      <c r="D49" s="40"/>
      <c r="E49" s="13">
        <v>33</v>
      </c>
      <c r="F49" s="14">
        <f>IF(ISERR(G49+H49),"-",G49+H49)</f>
        <v>13644.421999999999</v>
      </c>
      <c r="G49" s="15">
        <v>2310.73</v>
      </c>
      <c r="H49" s="15">
        <v>11333.691999999999</v>
      </c>
      <c r="I49" s="14">
        <f>IF(ISERR(J49+K49),"-",J49+K49)</f>
        <v>2156.248</v>
      </c>
      <c r="J49" s="15">
        <v>604.79999999999995</v>
      </c>
      <c r="K49" s="15">
        <v>1551.4480000000001</v>
      </c>
      <c r="L49" s="14">
        <f>IF(ISERR(M49+N49),"-",M49+N49)</f>
        <v>2722.2740000000003</v>
      </c>
      <c r="M49" s="14">
        <v>650.86</v>
      </c>
      <c r="N49" s="14">
        <v>2071.4140000000002</v>
      </c>
      <c r="O49" s="14">
        <f>IF(ISERR(P49+Q49),"-",P49+Q49)</f>
        <v>13078.395999999999</v>
      </c>
      <c r="P49" s="14">
        <f t="shared" ref="P49:Q53" si="6">IF(ISERR(G49+J49-M49),"-",G49+J49-M49)</f>
        <v>2264.6699999999996</v>
      </c>
      <c r="Q49" s="14">
        <f t="shared" si="6"/>
        <v>10813.725999999999</v>
      </c>
      <c r="R49" s="16">
        <v>83.911475014301445</v>
      </c>
      <c r="S49" s="16">
        <v>121.79869891636018</v>
      </c>
      <c r="T49" s="16">
        <v>94.897859819831581</v>
      </c>
      <c r="U49" s="16">
        <f>IF(ISERR(O49/F49*100),"-",O49/F49*100)</f>
        <v>95.851594153273766</v>
      </c>
      <c r="V49" s="16"/>
    </row>
    <row r="50" spans="1:22" s="8" customFormat="1" ht="12" customHeight="1" x14ac:dyDescent="0.15">
      <c r="A50" s="17"/>
      <c r="B50" s="17"/>
      <c r="C50" s="40" t="s">
        <v>52</v>
      </c>
      <c r="D50" s="40"/>
      <c r="E50" s="13">
        <v>34</v>
      </c>
      <c r="F50" s="14">
        <f>IF(ISERR(G50+H50),"-",G50+H50)</f>
        <v>24001.254000000001</v>
      </c>
      <c r="G50" s="15">
        <v>6597.2330000000002</v>
      </c>
      <c r="H50" s="15">
        <v>17404.021000000001</v>
      </c>
      <c r="I50" s="14">
        <f>IF(ISERR(J50+K50),"-",J50+K50)</f>
        <v>4203.2809999999999</v>
      </c>
      <c r="J50" s="15">
        <v>1126.05</v>
      </c>
      <c r="K50" s="15">
        <v>3077.2310000000002</v>
      </c>
      <c r="L50" s="14">
        <f>IF(ISERR(M50+N50),"-",M50+N50)</f>
        <v>5249.6170000000002</v>
      </c>
      <c r="M50" s="14">
        <v>1747.11</v>
      </c>
      <c r="N50" s="14">
        <v>3502.5070000000001</v>
      </c>
      <c r="O50" s="14">
        <f>IF(ISERR(P50+Q50),"-",P50+Q50)</f>
        <v>22954.917999999998</v>
      </c>
      <c r="P50" s="14">
        <f t="shared" si="6"/>
        <v>5976.1730000000007</v>
      </c>
      <c r="Q50" s="14">
        <f t="shared" si="6"/>
        <v>16978.744999999999</v>
      </c>
      <c r="R50" s="16">
        <v>104.95039097212322</v>
      </c>
      <c r="S50" s="16">
        <v>100.41142998794786</v>
      </c>
      <c r="T50" s="16">
        <v>93.883597746834681</v>
      </c>
      <c r="U50" s="16">
        <f>IF(ISERR(O50/F50*100),"-",O50/F50*100)</f>
        <v>95.640494450831596</v>
      </c>
      <c r="V50" s="16"/>
    </row>
    <row r="51" spans="1:22" s="8" customFormat="1" ht="12" customHeight="1" x14ac:dyDescent="0.15">
      <c r="A51" s="17"/>
      <c r="B51" s="17"/>
      <c r="C51" s="40" t="s">
        <v>53</v>
      </c>
      <c r="D51" s="40"/>
      <c r="E51" s="13">
        <v>35</v>
      </c>
      <c r="F51" s="14">
        <f>IF(ISERR(G51+H51),"-",G51+H51)</f>
        <v>2042.6799999999998</v>
      </c>
      <c r="G51" s="15">
        <v>1199</v>
      </c>
      <c r="H51" s="15">
        <v>843.68</v>
      </c>
      <c r="I51" s="14">
        <f>IF(ISERR(J51+K51),"-",J51+K51)</f>
        <v>92.53</v>
      </c>
      <c r="J51" s="15">
        <v>73.03</v>
      </c>
      <c r="K51" s="15">
        <v>19.5</v>
      </c>
      <c r="L51" s="14">
        <f>IF(ISERR(M51+N51),"-",M51+N51)</f>
        <v>181.16</v>
      </c>
      <c r="M51" s="14">
        <v>108.03</v>
      </c>
      <c r="N51" s="14">
        <v>73.13</v>
      </c>
      <c r="O51" s="14">
        <f>IF(ISERR(P51+Q51),"-",P51+Q51)</f>
        <v>1954.05</v>
      </c>
      <c r="P51" s="14">
        <f t="shared" si="6"/>
        <v>1164</v>
      </c>
      <c r="Q51" s="14">
        <f t="shared" si="6"/>
        <v>790.05</v>
      </c>
      <c r="R51" s="16">
        <v>102.56040789181999</v>
      </c>
      <c r="S51" s="16">
        <v>95.538445311675986</v>
      </c>
      <c r="T51" s="16">
        <v>82.013346764039284</v>
      </c>
      <c r="U51" s="16">
        <f>IF(ISERR(O51/F51*100),"-",O51/F51*100)</f>
        <v>95.661092290520301</v>
      </c>
      <c r="V51" s="16"/>
    </row>
    <row r="52" spans="1:22" s="8" customFormat="1" ht="12" customHeight="1" x14ac:dyDescent="0.15">
      <c r="A52" s="17"/>
      <c r="B52" s="17"/>
      <c r="C52" s="40" t="s">
        <v>54</v>
      </c>
      <c r="D52" s="40"/>
      <c r="E52" s="13">
        <v>36</v>
      </c>
      <c r="F52" s="14">
        <f>IF(ISERR(G52+H52),"-",G52+H52)</f>
        <v>25513.91</v>
      </c>
      <c r="G52" s="15">
        <v>12090.32</v>
      </c>
      <c r="H52" s="15">
        <v>13423.59</v>
      </c>
      <c r="I52" s="14">
        <f>IF(ISERR(J52+K52),"-",J52+K52)</f>
        <v>3514</v>
      </c>
      <c r="J52" s="15">
        <v>2515</v>
      </c>
      <c r="K52" s="15">
        <v>999</v>
      </c>
      <c r="L52" s="14">
        <f>IF(ISERR(M52+N52),"-",M52+N52)</f>
        <v>5534.9400000000005</v>
      </c>
      <c r="M52" s="14">
        <v>3135.64</v>
      </c>
      <c r="N52" s="14">
        <v>2399.3000000000002</v>
      </c>
      <c r="O52" s="14">
        <f>IF(ISERR(P52+Q52),"-",P52+Q52)</f>
        <v>23492.97</v>
      </c>
      <c r="P52" s="14">
        <f t="shared" si="6"/>
        <v>11469.68</v>
      </c>
      <c r="Q52" s="14">
        <f t="shared" si="6"/>
        <v>12023.29</v>
      </c>
      <c r="R52" s="16">
        <v>125.46146540705354</v>
      </c>
      <c r="S52" s="16">
        <v>109.93409841144997</v>
      </c>
      <c r="T52" s="16">
        <v>104.42127524528563</v>
      </c>
      <c r="U52" s="16">
        <f>IF(ISERR(O52/F52*100),"-",O52/F52*100)</f>
        <v>92.07906588994004</v>
      </c>
      <c r="V52" s="16"/>
    </row>
    <row r="53" spans="1:22" s="8" customFormat="1" ht="12" customHeight="1" x14ac:dyDescent="0.15">
      <c r="A53" s="17"/>
      <c r="B53" s="17"/>
      <c r="C53" s="40" t="s">
        <v>55</v>
      </c>
      <c r="D53" s="40"/>
      <c r="E53" s="13">
        <v>37</v>
      </c>
      <c r="F53" s="14">
        <f>IF(ISERR(G53+H53),"-",G53+H53)</f>
        <v>23670.880000000001</v>
      </c>
      <c r="G53" s="15">
        <v>10216.02</v>
      </c>
      <c r="H53" s="15">
        <v>13454.86</v>
      </c>
      <c r="I53" s="14">
        <f>IF(ISERR(J53+K53),"-",J53+K53)</f>
        <v>4004.6279999999997</v>
      </c>
      <c r="J53" s="15">
        <v>1997.07</v>
      </c>
      <c r="K53" s="15">
        <v>2007.558</v>
      </c>
      <c r="L53" s="14">
        <f>IF(ISERR(M53+N53),"-",M53+N53)</f>
        <v>5348.15</v>
      </c>
      <c r="M53" s="14">
        <v>2268.44</v>
      </c>
      <c r="N53" s="14">
        <v>3079.71</v>
      </c>
      <c r="O53" s="14">
        <f>IF(ISERR(P53+Q53),"-",P53+Q53)</f>
        <v>22327.358</v>
      </c>
      <c r="P53" s="14">
        <f t="shared" si="6"/>
        <v>9944.65</v>
      </c>
      <c r="Q53" s="14">
        <f t="shared" si="6"/>
        <v>12382.708000000002</v>
      </c>
      <c r="R53" s="16">
        <v>67.923633514140619</v>
      </c>
      <c r="S53" s="16">
        <v>101.64841430640398</v>
      </c>
      <c r="T53" s="16">
        <v>102.73316354818746</v>
      </c>
      <c r="U53" s="16">
        <f>IF(ISERR(O53/F53*100),"-",O53/F53*100)</f>
        <v>94.324156938821019</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0" t="s">
        <v>56</v>
      </c>
      <c r="B55" s="40"/>
      <c r="C55" s="40"/>
      <c r="D55" s="40"/>
      <c r="E55" s="13">
        <v>38</v>
      </c>
      <c r="F55" s="14">
        <f>IF(ISERR(G55+H55),"-",G55+H55)</f>
        <v>46207.975000000006</v>
      </c>
      <c r="G55" s="15">
        <f>SUBTOTAL(9,G56:G62)</f>
        <v>20108.940000000002</v>
      </c>
      <c r="H55" s="15">
        <f>SUBTOTAL(9,H56:H62)</f>
        <v>26099.035</v>
      </c>
      <c r="I55" s="14">
        <f>IF(ISERR(J55+K55),"-",J55+K55)</f>
        <v>10315.416000000001</v>
      </c>
      <c r="J55" s="15">
        <f>SUBTOTAL(9,J56:J62)</f>
        <v>4643.76</v>
      </c>
      <c r="K55" s="15">
        <f>SUBTOTAL(9,K56:K62)</f>
        <v>5671.6559999999999</v>
      </c>
      <c r="L55" s="14">
        <f>IF(ISERR(M55+N55),"-",M55+N55)</f>
        <v>11747.686000000002</v>
      </c>
      <c r="M55" s="15">
        <f>SUBTOTAL(9,M56:M62)</f>
        <v>5259.54</v>
      </c>
      <c r="N55" s="15">
        <f>SUBTOTAL(9,N56:N62)</f>
        <v>6488.1460000000006</v>
      </c>
      <c r="O55" s="14">
        <f>IF(ISERR(P55+Q55),"-",P55+Q55)</f>
        <v>44775.705000000002</v>
      </c>
      <c r="P55" s="14">
        <f t="shared" ref="P55:Q59" si="7">IF(ISERR(G55+J55-M55),"-",G55+J55-M55)</f>
        <v>19493.160000000003</v>
      </c>
      <c r="Q55" s="14">
        <f t="shared" si="7"/>
        <v>25282.544999999998</v>
      </c>
      <c r="R55" s="16">
        <v>98.161564659836074</v>
      </c>
      <c r="S55" s="16">
        <v>99.181620009759698</v>
      </c>
      <c r="T55" s="16">
        <v>98.457025147210445</v>
      </c>
      <c r="U55" s="16">
        <f>IF(ISERR(O55/F55*100),"-",O55/F55*100)</f>
        <v>96.900383537690189</v>
      </c>
      <c r="V55" s="16"/>
    </row>
    <row r="56" spans="1:22" s="8" customFormat="1" ht="12" customHeight="1" x14ac:dyDescent="0.15">
      <c r="A56" s="17"/>
      <c r="B56" s="17"/>
      <c r="C56" s="40" t="s">
        <v>31</v>
      </c>
      <c r="D56" s="40"/>
      <c r="E56" s="13">
        <v>39</v>
      </c>
      <c r="F56" s="14">
        <f>IF(ISERR(G56+H56),"-",G56+H56)</f>
        <v>2710.15</v>
      </c>
      <c r="G56" s="15">
        <v>892.95</v>
      </c>
      <c r="H56" s="15">
        <v>1817.2</v>
      </c>
      <c r="I56" s="14">
        <f>IF(ISERR(J56+K56),"-",J56+K56)</f>
        <v>2251.0430000000001</v>
      </c>
      <c r="J56" s="15">
        <v>1386.13</v>
      </c>
      <c r="K56" s="15">
        <v>864.91300000000001</v>
      </c>
      <c r="L56" s="14">
        <f>IF(ISERR(M56+N56),"-",M56+N56)</f>
        <v>2277.203</v>
      </c>
      <c r="M56" s="14">
        <v>1393.49</v>
      </c>
      <c r="N56" s="14">
        <v>883.71299999999997</v>
      </c>
      <c r="O56" s="14">
        <f>IF(ISERR(P56+Q56),"-",P56+Q56)</f>
        <v>2683.9900000000002</v>
      </c>
      <c r="P56" s="14">
        <f t="shared" si="7"/>
        <v>885.58999999999992</v>
      </c>
      <c r="Q56" s="14">
        <f t="shared" si="7"/>
        <v>1798.4000000000003</v>
      </c>
      <c r="R56" s="16">
        <v>94.573691286446532</v>
      </c>
      <c r="S56" s="16">
        <v>100.47089603932001</v>
      </c>
      <c r="T56" s="16">
        <v>99.698377852316611</v>
      </c>
      <c r="U56" s="16">
        <f>IF(ISERR(O56/F56*100),"-",O56/F56*100)</f>
        <v>99.034739774551227</v>
      </c>
      <c r="V56" s="16"/>
    </row>
    <row r="57" spans="1:22" s="8" customFormat="1" ht="12" customHeight="1" x14ac:dyDescent="0.15">
      <c r="A57" s="17"/>
      <c r="B57" s="17"/>
      <c r="C57" s="40" t="s">
        <v>32</v>
      </c>
      <c r="D57" s="40"/>
      <c r="E57" s="13">
        <v>40</v>
      </c>
      <c r="F57" s="14">
        <f>IF(ISERR(G57+H57),"-",G57+H57)</f>
        <v>191.64</v>
      </c>
      <c r="G57" s="15">
        <v>71.739999999999995</v>
      </c>
      <c r="H57" s="15">
        <v>119.9</v>
      </c>
      <c r="I57" s="14">
        <f>IF(ISERR(J57+K57),"-",J57+K57)</f>
        <v>61.07</v>
      </c>
      <c r="J57" s="15">
        <v>20.07</v>
      </c>
      <c r="K57" s="15">
        <v>41</v>
      </c>
      <c r="L57" s="14">
        <f>IF(ISERR(M57+N57),"-",M57+N57)</f>
        <v>86.48</v>
      </c>
      <c r="M57" s="14">
        <v>31.78</v>
      </c>
      <c r="N57" s="14">
        <v>54.7</v>
      </c>
      <c r="O57" s="14">
        <f>IF(ISERR(P57+Q57),"-",P57+Q57)</f>
        <v>166.23000000000002</v>
      </c>
      <c r="P57" s="14">
        <f t="shared" si="7"/>
        <v>60.03</v>
      </c>
      <c r="Q57" s="14">
        <f t="shared" si="7"/>
        <v>106.2</v>
      </c>
      <c r="R57" s="16">
        <v>51.237519926168304</v>
      </c>
      <c r="S57" s="16">
        <v>71.916839916839919</v>
      </c>
      <c r="T57" s="16">
        <v>93.272360004488803</v>
      </c>
      <c r="U57" s="16">
        <f>IF(ISERR(O57/F57*100),"-",O57/F57*100)</f>
        <v>86.740763932373213</v>
      </c>
      <c r="V57" s="16"/>
    </row>
    <row r="58" spans="1:22" s="8" customFormat="1" ht="12" customHeight="1" x14ac:dyDescent="0.15">
      <c r="A58" s="17"/>
      <c r="B58" s="17"/>
      <c r="C58" s="40" t="s">
        <v>57</v>
      </c>
      <c r="D58" s="40"/>
      <c r="E58" s="13">
        <v>41</v>
      </c>
      <c r="F58" s="14">
        <f>IF(ISERR(G58+H58),"-",G58+H58)</f>
        <v>13926.357</v>
      </c>
      <c r="G58" s="15">
        <v>8133</v>
      </c>
      <c r="H58" s="15">
        <v>5793.357</v>
      </c>
      <c r="I58" s="14">
        <f>IF(ISERR(J58+K58),"-",J58+K58)</f>
        <v>1795.46</v>
      </c>
      <c r="J58" s="15">
        <v>633</v>
      </c>
      <c r="K58" s="15">
        <v>1162.46</v>
      </c>
      <c r="L58" s="14">
        <f>IF(ISERR(M58+N58),"-",M58+N58)</f>
        <v>2087.279</v>
      </c>
      <c r="M58" s="14">
        <v>673</v>
      </c>
      <c r="N58" s="14">
        <v>1414.279</v>
      </c>
      <c r="O58" s="14">
        <f>IF(ISERR(P58+Q58),"-",P58+Q58)</f>
        <v>13634.538</v>
      </c>
      <c r="P58" s="14">
        <f t="shared" si="7"/>
        <v>8093</v>
      </c>
      <c r="Q58" s="14">
        <f t="shared" si="7"/>
        <v>5541.5380000000005</v>
      </c>
      <c r="R58" s="16">
        <v>95.160512410097681</v>
      </c>
      <c r="S58" s="16">
        <v>100.32245971056008</v>
      </c>
      <c r="T58" s="16">
        <v>106.00553564347966</v>
      </c>
      <c r="U58" s="16">
        <f>IF(ISERR(O58/F58*100),"-",O58/F58*100)</f>
        <v>97.904556087424737</v>
      </c>
      <c r="V58" s="16"/>
    </row>
    <row r="59" spans="1:22" s="8" customFormat="1" ht="12" customHeight="1" x14ac:dyDescent="0.15">
      <c r="A59" s="17"/>
      <c r="B59" s="17"/>
      <c r="C59" s="40" t="s">
        <v>58</v>
      </c>
      <c r="D59" s="40"/>
      <c r="E59" s="13">
        <v>42</v>
      </c>
      <c r="F59" s="14">
        <f>IF(ISERR(G59+H59),"-",G59+H59)</f>
        <v>5469.4</v>
      </c>
      <c r="G59" s="15">
        <v>2621.5</v>
      </c>
      <c r="H59" s="15">
        <v>2847.9</v>
      </c>
      <c r="I59" s="14">
        <f>IF(ISERR(J59+K59),"-",J59+K59)</f>
        <v>997.69100000000003</v>
      </c>
      <c r="J59" s="15">
        <v>667.08</v>
      </c>
      <c r="K59" s="15">
        <v>330.61099999999999</v>
      </c>
      <c r="L59" s="14">
        <f>IF(ISERR(M59+N59),"-",M59+N59)</f>
        <v>1390.5540000000001</v>
      </c>
      <c r="M59" s="14">
        <v>766.41</v>
      </c>
      <c r="N59" s="14">
        <v>624.14400000000001</v>
      </c>
      <c r="O59" s="14">
        <f>IF(ISERR(P59+Q59),"-",P59+Q59)</f>
        <v>5076.5370000000003</v>
      </c>
      <c r="P59" s="14">
        <f t="shared" si="7"/>
        <v>2522.17</v>
      </c>
      <c r="Q59" s="14">
        <f t="shared" si="7"/>
        <v>2554.3670000000002</v>
      </c>
      <c r="R59" s="16">
        <v>120.70400212930703</v>
      </c>
      <c r="S59" s="16">
        <v>150.74082906946495</v>
      </c>
      <c r="T59" s="16">
        <v>90.325018237460611</v>
      </c>
      <c r="U59" s="16">
        <f>IF(ISERR(O59/F59*100),"-",O59/F59*100)</f>
        <v>92.817073170731717</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0" t="s">
        <v>59</v>
      </c>
      <c r="D61" s="40"/>
      <c r="E61" s="13">
        <v>43</v>
      </c>
      <c r="F61" s="14">
        <f>IF(ISERR(G61+H61),"-",G61+H61)</f>
        <v>2772.95</v>
      </c>
      <c r="G61" s="15">
        <v>1234.01</v>
      </c>
      <c r="H61" s="15">
        <v>1538.94</v>
      </c>
      <c r="I61" s="14">
        <f>IF(ISERR(J61+K61),"-",J61+K61)</f>
        <v>390.26900000000001</v>
      </c>
      <c r="J61" s="15">
        <v>131.11000000000001</v>
      </c>
      <c r="K61" s="15">
        <v>259.15899999999999</v>
      </c>
      <c r="L61" s="14">
        <f>IF(ISERR(M61+N61),"-",M61+N61)</f>
        <v>315.63300000000004</v>
      </c>
      <c r="M61" s="14">
        <v>149.24</v>
      </c>
      <c r="N61" s="14">
        <v>166.393</v>
      </c>
      <c r="O61" s="14">
        <f>IF(ISERR(P61+Q61),"-",P61+Q61)</f>
        <v>2847.5860000000002</v>
      </c>
      <c r="P61" s="14">
        <f>IF(ISERR(G61+J61-M61),"-",G61+J61-M61)</f>
        <v>1215.8799999999999</v>
      </c>
      <c r="Q61" s="14">
        <f>IF(ISERR(H61+K61-N61),"-",H61+K61-N61)</f>
        <v>1631.7060000000001</v>
      </c>
      <c r="R61" s="16">
        <v>133.40249529994873</v>
      </c>
      <c r="S61" s="16">
        <v>91.588706401253546</v>
      </c>
      <c r="T61" s="16">
        <v>93.942531010820801</v>
      </c>
      <c r="U61" s="16">
        <f>IF(ISERR(O61/F61*100),"-",O61/F61*100)</f>
        <v>102.69157395553475</v>
      </c>
      <c r="V61" s="16"/>
    </row>
    <row r="62" spans="1:22" s="8" customFormat="1" ht="12" customHeight="1" x14ac:dyDescent="0.15">
      <c r="A62" s="17"/>
      <c r="B62" s="17"/>
      <c r="C62" s="40" t="s">
        <v>60</v>
      </c>
      <c r="D62" s="40"/>
      <c r="E62" s="13">
        <v>44</v>
      </c>
      <c r="F62" s="14">
        <f>IF(ISERR(G62+H62),"-",G62+H62)</f>
        <v>21137.477999999999</v>
      </c>
      <c r="G62" s="15">
        <v>7155.74</v>
      </c>
      <c r="H62" s="15">
        <v>13981.737999999999</v>
      </c>
      <c r="I62" s="14">
        <f>IF(ISERR(J62+K62),"-",J62+K62)</f>
        <v>4819.8829999999998</v>
      </c>
      <c r="J62" s="15">
        <v>1806.37</v>
      </c>
      <c r="K62" s="15">
        <v>3013.5129999999999</v>
      </c>
      <c r="L62" s="14">
        <f>IF(ISERR(M62+N62),"-",M62+N62)</f>
        <v>5590.5370000000003</v>
      </c>
      <c r="M62" s="14">
        <v>2245.62</v>
      </c>
      <c r="N62" s="14">
        <v>3344.9169999999999</v>
      </c>
      <c r="O62" s="14">
        <f>IF(ISERR(P62+Q62),"-",P62+Q62)</f>
        <v>20366.824000000001</v>
      </c>
      <c r="P62" s="14">
        <f>IF(ISERR(G62+J62-M62),"-",G62+J62-M62)</f>
        <v>6716.4900000000007</v>
      </c>
      <c r="Q62" s="14">
        <f>IF(ISERR(H62+K62-N62),"-",H62+K62-N62)</f>
        <v>13650.334000000001</v>
      </c>
      <c r="R62" s="16">
        <v>96.333309349354622</v>
      </c>
      <c r="S62" s="16">
        <v>91.495604868604318</v>
      </c>
      <c r="T62" s="16">
        <v>96.555068201169234</v>
      </c>
      <c r="U62" s="16">
        <f>IF(ISERR(O62/F62*100),"-",O62/F62*100)</f>
        <v>96.354087275691086</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0" t="s">
        <v>61</v>
      </c>
      <c r="B64" s="40"/>
      <c r="C64" s="40"/>
      <c r="D64" s="40"/>
      <c r="E64" s="13">
        <v>45</v>
      </c>
      <c r="F64" s="14">
        <f>IF(ISERR(G64+H64),"-",G64+H64)</f>
        <v>62917.095000000001</v>
      </c>
      <c r="G64" s="15">
        <v>32942.78</v>
      </c>
      <c r="H64" s="15">
        <v>29974.314999999999</v>
      </c>
      <c r="I64" s="14">
        <f>IF(ISERR(J64+K64),"-",J64+K64)</f>
        <v>24782.037</v>
      </c>
      <c r="J64" s="15">
        <v>13162.59</v>
      </c>
      <c r="K64" s="15">
        <v>11619.447</v>
      </c>
      <c r="L64" s="14">
        <f>IF(ISERR(M64+N64),"-",M64+N64)</f>
        <v>23909.987000000001</v>
      </c>
      <c r="M64" s="14">
        <v>13038.39</v>
      </c>
      <c r="N64" s="14">
        <v>10871.597</v>
      </c>
      <c r="O64" s="14">
        <f>IF(ISERR(P64+Q64),"-",P64+Q64)</f>
        <v>63789.144999999997</v>
      </c>
      <c r="P64" s="14">
        <f>IF(ISERR(G64+J64-M64),"-",G64+J64-M64)</f>
        <v>33066.979999999996</v>
      </c>
      <c r="Q64" s="14">
        <f>IF(ISERR(H64+K64-N64),"-",H64+K64-N64)</f>
        <v>30722.165000000001</v>
      </c>
      <c r="R64" s="16">
        <v>95.189437529672247</v>
      </c>
      <c r="S64" s="16">
        <v>98.37617506311139</v>
      </c>
      <c r="T64" s="16">
        <v>94.27541903465584</v>
      </c>
      <c r="U64" s="16">
        <f>IF(ISERR(O64/F64*100),"-",O64/F64*100)</f>
        <v>101.38603029907848</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J6:J7"/>
    <mergeCell ref="K6:K7"/>
    <mergeCell ref="L6:L7"/>
    <mergeCell ref="M6:M7"/>
    <mergeCell ref="N6:N7"/>
    <mergeCell ref="A9:D9"/>
    <mergeCell ref="A11:D11"/>
    <mergeCell ref="A13:D13"/>
    <mergeCell ref="O6:O7"/>
    <mergeCell ref="P6:P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B81AF-559D-405E-9A87-872BE68573B4}">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activeCell="L3" sqref="L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125</v>
      </c>
      <c r="B3" s="72"/>
      <c r="C3" s="72"/>
      <c r="D3" s="72"/>
      <c r="E3" s="72"/>
      <c r="F3" s="72"/>
      <c r="G3" s="72"/>
      <c r="H3" s="72"/>
      <c r="I3" s="72"/>
      <c r="J3" s="72"/>
      <c r="K3" s="72"/>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2" t="s">
        <v>2</v>
      </c>
      <c r="B5" s="52"/>
      <c r="C5" s="52"/>
      <c r="D5" s="52"/>
      <c r="E5" s="47"/>
      <c r="F5" s="59" t="s">
        <v>65</v>
      </c>
      <c r="G5" s="58"/>
      <c r="H5" s="70"/>
      <c r="I5" s="59" t="s">
        <v>66</v>
      </c>
      <c r="J5" s="58"/>
      <c r="K5" s="70"/>
      <c r="L5" s="59" t="s">
        <v>67</v>
      </c>
      <c r="M5" s="58"/>
      <c r="N5" s="70"/>
      <c r="O5" s="57" t="s">
        <v>68</v>
      </c>
      <c r="P5" s="58"/>
      <c r="Q5" s="70"/>
      <c r="R5" s="59" t="s">
        <v>69</v>
      </c>
      <c r="S5" s="58"/>
      <c r="T5" s="70"/>
      <c r="U5" s="59" t="s">
        <v>70</v>
      </c>
      <c r="V5" s="58"/>
      <c r="W5" s="70"/>
      <c r="X5" s="59" t="s">
        <v>71</v>
      </c>
      <c r="Y5" s="58"/>
      <c r="Z5" s="70"/>
    </row>
    <row r="6" spans="1:26" s="8" customFormat="1" ht="18" customHeight="1" x14ac:dyDescent="0.15">
      <c r="A6" s="53"/>
      <c r="B6" s="53"/>
      <c r="C6" s="53"/>
      <c r="D6" s="53"/>
      <c r="E6" s="47"/>
      <c r="F6" s="64" t="s">
        <v>72</v>
      </c>
      <c r="G6" s="65"/>
      <c r="H6" s="68" t="s">
        <v>73</v>
      </c>
      <c r="I6" s="64" t="s">
        <v>72</v>
      </c>
      <c r="J6" s="65"/>
      <c r="K6" s="68" t="s">
        <v>73</v>
      </c>
      <c r="L6" s="64" t="s">
        <v>72</v>
      </c>
      <c r="M6" s="65"/>
      <c r="N6" s="71" t="s">
        <v>73</v>
      </c>
      <c r="O6" s="73" t="s">
        <v>74</v>
      </c>
      <c r="P6" s="65"/>
      <c r="Q6" s="69" t="s">
        <v>75</v>
      </c>
      <c r="R6" s="64" t="s">
        <v>74</v>
      </c>
      <c r="S6" s="65"/>
      <c r="T6" s="68" t="s">
        <v>75</v>
      </c>
      <c r="U6" s="64" t="s">
        <v>74</v>
      </c>
      <c r="V6" s="65"/>
      <c r="W6" s="68" t="s">
        <v>75</v>
      </c>
      <c r="X6" s="64" t="s">
        <v>74</v>
      </c>
      <c r="Y6" s="65"/>
      <c r="Z6" s="68" t="s">
        <v>75</v>
      </c>
    </row>
    <row r="7" spans="1:26" s="8" customFormat="1" ht="18" customHeight="1" x14ac:dyDescent="0.15">
      <c r="A7" s="54"/>
      <c r="B7" s="54"/>
      <c r="C7" s="54"/>
      <c r="D7" s="54"/>
      <c r="E7" s="49"/>
      <c r="F7" s="66"/>
      <c r="G7" s="67"/>
      <c r="H7" s="69"/>
      <c r="I7" s="66"/>
      <c r="J7" s="67"/>
      <c r="K7" s="69"/>
      <c r="L7" s="66"/>
      <c r="M7" s="67"/>
      <c r="N7" s="71"/>
      <c r="O7" s="74"/>
      <c r="P7" s="67"/>
      <c r="Q7" s="71"/>
      <c r="R7" s="66"/>
      <c r="S7" s="67"/>
      <c r="T7" s="69"/>
      <c r="U7" s="66"/>
      <c r="V7" s="67"/>
      <c r="W7" s="69"/>
      <c r="X7" s="66"/>
      <c r="Y7" s="67"/>
      <c r="Z7" s="69"/>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0" t="s">
        <v>19</v>
      </c>
      <c r="B9" s="40"/>
      <c r="C9" s="40"/>
      <c r="D9" s="40"/>
      <c r="E9" s="13">
        <v>1</v>
      </c>
      <c r="F9" s="33"/>
      <c r="G9" s="32" t="s">
        <v>79</v>
      </c>
      <c r="H9" s="34">
        <v>167138.095</v>
      </c>
      <c r="I9" s="35"/>
      <c r="J9" s="32" t="s">
        <v>80</v>
      </c>
      <c r="K9" s="34">
        <v>48529.707999999999</v>
      </c>
      <c r="L9" s="35"/>
      <c r="M9" s="32" t="s">
        <v>81</v>
      </c>
      <c r="N9" s="34">
        <v>41799.942000000003</v>
      </c>
      <c r="O9" s="35"/>
      <c r="P9" s="32" t="s">
        <v>82</v>
      </c>
      <c r="Q9" s="34">
        <v>38241.699999999997</v>
      </c>
      <c r="R9" s="35"/>
      <c r="S9" s="32" t="s">
        <v>83</v>
      </c>
      <c r="T9" s="34">
        <v>31506</v>
      </c>
      <c r="U9" s="35"/>
      <c r="V9" s="32" t="s">
        <v>84</v>
      </c>
      <c r="W9" s="34">
        <v>31290</v>
      </c>
      <c r="X9" s="35"/>
      <c r="Y9" s="32" t="s">
        <v>85</v>
      </c>
      <c r="Z9" s="34">
        <v>30739.277999999998</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0" t="s">
        <v>20</v>
      </c>
      <c r="B11" s="40"/>
      <c r="C11" s="40"/>
      <c r="D11" s="40"/>
      <c r="E11" s="13">
        <v>2</v>
      </c>
      <c r="F11" s="33"/>
      <c r="G11" s="32" t="s">
        <v>86</v>
      </c>
      <c r="H11" s="34">
        <v>126.9</v>
      </c>
      <c r="I11" s="35"/>
      <c r="J11" s="32" t="s">
        <v>87</v>
      </c>
      <c r="K11" s="34">
        <v>53</v>
      </c>
      <c r="L11" s="35"/>
      <c r="M11" s="32" t="s">
        <v>88</v>
      </c>
      <c r="N11" s="34">
        <v>41</v>
      </c>
      <c r="O11" s="35"/>
      <c r="P11" s="32" t="s">
        <v>81</v>
      </c>
      <c r="Q11" s="34">
        <v>35.037999999999997</v>
      </c>
      <c r="R11" s="35"/>
      <c r="S11" s="32" t="s">
        <v>89</v>
      </c>
      <c r="T11" s="34">
        <v>28</v>
      </c>
      <c r="U11" s="35"/>
      <c r="V11" s="32" t="s">
        <v>90</v>
      </c>
      <c r="W11" s="34">
        <v>19.873999999999999</v>
      </c>
      <c r="X11" s="35"/>
      <c r="Y11" s="32" t="s">
        <v>91</v>
      </c>
      <c r="Z11" s="34">
        <v>18</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0" t="s">
        <v>21</v>
      </c>
      <c r="B13" s="40"/>
      <c r="C13" s="40"/>
      <c r="D13" s="40"/>
      <c r="E13" s="13">
        <v>3</v>
      </c>
      <c r="F13" s="33"/>
      <c r="G13" s="32" t="s">
        <v>79</v>
      </c>
      <c r="H13" s="34">
        <v>147750.48499999999</v>
      </c>
      <c r="I13" s="35"/>
      <c r="J13" s="32" t="s">
        <v>80</v>
      </c>
      <c r="K13" s="34">
        <v>38203.707999999999</v>
      </c>
      <c r="L13" s="35"/>
      <c r="M13" s="32" t="s">
        <v>82</v>
      </c>
      <c r="N13" s="34">
        <v>36102.9</v>
      </c>
      <c r="O13" s="35"/>
      <c r="P13" s="32" t="s">
        <v>81</v>
      </c>
      <c r="Q13" s="34">
        <v>33879.623</v>
      </c>
      <c r="R13" s="35"/>
      <c r="S13" s="32" t="s">
        <v>83</v>
      </c>
      <c r="T13" s="34">
        <v>29826</v>
      </c>
      <c r="U13" s="35"/>
      <c r="V13" s="32" t="s">
        <v>84</v>
      </c>
      <c r="W13" s="34">
        <v>28897</v>
      </c>
      <c r="X13" s="35"/>
      <c r="Y13" s="32" t="s">
        <v>85</v>
      </c>
      <c r="Z13" s="34">
        <v>24981.506000000001</v>
      </c>
    </row>
    <row r="14" spans="1:26" s="8" customFormat="1" ht="12" customHeight="1" x14ac:dyDescent="0.15">
      <c r="A14" s="17"/>
      <c r="B14" s="17"/>
      <c r="C14" s="40" t="s">
        <v>22</v>
      </c>
      <c r="D14" s="40"/>
      <c r="E14" s="13">
        <v>4</v>
      </c>
      <c r="F14" s="33"/>
      <c r="G14" s="32" t="s">
        <v>80</v>
      </c>
      <c r="H14" s="34">
        <v>23222.437999999998</v>
      </c>
      <c r="I14" s="35"/>
      <c r="J14" s="32" t="s">
        <v>92</v>
      </c>
      <c r="K14" s="34">
        <v>7542</v>
      </c>
      <c r="L14" s="35"/>
      <c r="M14" s="32" t="s">
        <v>82</v>
      </c>
      <c r="N14" s="34">
        <v>1787</v>
      </c>
      <c r="O14" s="35"/>
      <c r="P14" s="32" t="s">
        <v>96</v>
      </c>
      <c r="Q14" s="34">
        <v>1463.8</v>
      </c>
      <c r="R14" s="35"/>
      <c r="S14" s="32" t="s">
        <v>97</v>
      </c>
      <c r="T14" s="34">
        <v>1124</v>
      </c>
      <c r="U14" s="35"/>
      <c r="V14" s="32" t="s">
        <v>98</v>
      </c>
      <c r="W14" s="34">
        <v>535</v>
      </c>
      <c r="X14" s="35"/>
      <c r="Y14" s="32" t="s">
        <v>93</v>
      </c>
      <c r="Z14" s="34">
        <v>532.4</v>
      </c>
    </row>
    <row r="15" spans="1:26" s="8" customFormat="1" ht="12" customHeight="1" x14ac:dyDescent="0.15">
      <c r="A15" s="17"/>
      <c r="B15" s="17"/>
      <c r="C15" s="17"/>
      <c r="D15" s="17" t="s">
        <v>23</v>
      </c>
      <c r="E15" s="13">
        <v>5</v>
      </c>
      <c r="F15" s="33"/>
      <c r="G15" s="32" t="s">
        <v>80</v>
      </c>
      <c r="H15" s="34">
        <v>3591.8</v>
      </c>
      <c r="I15" s="35"/>
      <c r="J15" s="32" t="s">
        <v>92</v>
      </c>
      <c r="K15" s="34">
        <v>804</v>
      </c>
      <c r="L15" s="35"/>
      <c r="M15" s="32" t="s">
        <v>93</v>
      </c>
      <c r="N15" s="34">
        <v>276</v>
      </c>
      <c r="O15" s="35"/>
      <c r="P15" s="32" t="s">
        <v>94</v>
      </c>
      <c r="Q15" s="34">
        <v>50</v>
      </c>
      <c r="R15" s="35"/>
      <c r="S15" s="32" t="s">
        <v>95</v>
      </c>
      <c r="T15" s="34">
        <v>23</v>
      </c>
      <c r="U15" s="35"/>
      <c r="V15" s="32" t="s">
        <v>84</v>
      </c>
      <c r="W15" s="34">
        <v>15</v>
      </c>
      <c r="X15" s="35"/>
      <c r="Y15" s="32" t="s">
        <v>96</v>
      </c>
      <c r="Z15" s="34">
        <v>12.335000000000001</v>
      </c>
    </row>
    <row r="16" spans="1:26" s="8" customFormat="1" ht="12" customHeight="1" x14ac:dyDescent="0.15">
      <c r="A16" s="17"/>
      <c r="B16" s="17"/>
      <c r="C16" s="17"/>
      <c r="D16" s="17" t="s">
        <v>24</v>
      </c>
      <c r="E16" s="13">
        <v>6</v>
      </c>
      <c r="F16" s="33"/>
      <c r="G16" s="32" t="s">
        <v>80</v>
      </c>
      <c r="H16" s="34">
        <v>4348.8239999999996</v>
      </c>
      <c r="I16" s="35"/>
      <c r="J16" s="32" t="s">
        <v>92</v>
      </c>
      <c r="K16" s="34">
        <v>2635</v>
      </c>
      <c r="L16" s="35"/>
      <c r="M16" s="32" t="s">
        <v>96</v>
      </c>
      <c r="N16" s="34">
        <v>1245.1199999999999</v>
      </c>
      <c r="O16" s="35"/>
      <c r="P16" s="32" t="s">
        <v>81</v>
      </c>
      <c r="Q16" s="34">
        <v>149</v>
      </c>
      <c r="R16" s="35"/>
      <c r="S16" s="32" t="s">
        <v>97</v>
      </c>
      <c r="T16" s="34">
        <v>132</v>
      </c>
      <c r="U16" s="35"/>
      <c r="V16" s="32" t="s">
        <v>95</v>
      </c>
      <c r="W16" s="34">
        <v>102</v>
      </c>
      <c r="X16" s="35"/>
      <c r="Y16" s="32" t="s">
        <v>93</v>
      </c>
      <c r="Z16" s="34">
        <v>92.5</v>
      </c>
    </row>
    <row r="17" spans="1:26" s="8" customFormat="1" ht="12" customHeight="1" x14ac:dyDescent="0.15">
      <c r="A17" s="17"/>
      <c r="B17" s="17"/>
      <c r="C17" s="17"/>
      <c r="D17" s="17" t="s">
        <v>25</v>
      </c>
      <c r="E17" s="13">
        <v>7</v>
      </c>
      <c r="F17" s="33"/>
      <c r="G17" s="32" t="s">
        <v>80</v>
      </c>
      <c r="H17" s="34">
        <v>10357.627</v>
      </c>
      <c r="I17" s="35"/>
      <c r="J17" s="32" t="s">
        <v>92</v>
      </c>
      <c r="K17" s="34">
        <v>2351</v>
      </c>
      <c r="L17" s="35"/>
      <c r="M17" s="32" t="s">
        <v>97</v>
      </c>
      <c r="N17" s="34">
        <v>960</v>
      </c>
      <c r="O17" s="35"/>
      <c r="P17" s="32" t="s">
        <v>98</v>
      </c>
      <c r="Q17" s="34">
        <v>510</v>
      </c>
      <c r="R17" s="35"/>
      <c r="S17" s="32" t="s">
        <v>95</v>
      </c>
      <c r="T17" s="34">
        <v>235</v>
      </c>
      <c r="U17" s="35"/>
      <c r="V17" s="32" t="s">
        <v>96</v>
      </c>
      <c r="W17" s="34">
        <v>182.98500000000001</v>
      </c>
      <c r="X17" s="35"/>
      <c r="Y17" s="32" t="s">
        <v>81</v>
      </c>
      <c r="Z17" s="34">
        <v>156</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80</v>
      </c>
      <c r="H19" s="34">
        <v>1925.7439999999999</v>
      </c>
      <c r="I19" s="35"/>
      <c r="J19" s="32" t="s">
        <v>81</v>
      </c>
      <c r="K19" s="34">
        <v>82</v>
      </c>
      <c r="L19" s="35"/>
      <c r="M19" s="32" t="s">
        <v>95</v>
      </c>
      <c r="N19" s="34">
        <v>43</v>
      </c>
      <c r="O19" s="35"/>
      <c r="P19" s="32" t="s">
        <v>86</v>
      </c>
      <c r="Q19" s="34">
        <v>26</v>
      </c>
      <c r="R19" s="35"/>
      <c r="S19" s="32" t="s">
        <v>89</v>
      </c>
      <c r="T19" s="34">
        <v>19</v>
      </c>
      <c r="U19" s="35"/>
      <c r="V19" s="32" t="s">
        <v>111</v>
      </c>
      <c r="W19" s="34">
        <v>14</v>
      </c>
      <c r="X19" s="35"/>
      <c r="Y19" s="32" t="s">
        <v>88</v>
      </c>
      <c r="Z19" s="34">
        <v>7.36</v>
      </c>
    </row>
    <row r="20" spans="1:26" s="8" customFormat="1" ht="12" customHeight="1" x14ac:dyDescent="0.15">
      <c r="A20" s="17"/>
      <c r="B20" s="17"/>
      <c r="C20" s="17"/>
      <c r="D20" s="17" t="s">
        <v>27</v>
      </c>
      <c r="E20" s="13">
        <v>9</v>
      </c>
      <c r="F20" s="33"/>
      <c r="G20" s="32" t="s">
        <v>80</v>
      </c>
      <c r="H20" s="34">
        <v>2957.4430000000002</v>
      </c>
      <c r="I20" s="35"/>
      <c r="J20" s="32" t="s">
        <v>92</v>
      </c>
      <c r="K20" s="34">
        <v>204</v>
      </c>
      <c r="L20" s="35"/>
      <c r="M20" s="32" t="s">
        <v>95</v>
      </c>
      <c r="N20" s="34">
        <v>20</v>
      </c>
      <c r="O20" s="35"/>
      <c r="P20" s="32" t="s">
        <v>81</v>
      </c>
      <c r="Q20" s="34">
        <v>17</v>
      </c>
      <c r="R20" s="35"/>
      <c r="S20" s="32" t="s">
        <v>86</v>
      </c>
      <c r="T20" s="34">
        <v>4</v>
      </c>
      <c r="U20" s="35"/>
      <c r="V20" s="32" t="s">
        <v>119</v>
      </c>
      <c r="W20" s="34">
        <v>1</v>
      </c>
      <c r="X20" s="35"/>
      <c r="Y20" s="32" t="s">
        <v>93</v>
      </c>
      <c r="Z20" s="34">
        <v>1</v>
      </c>
    </row>
    <row r="21" spans="1:26" s="8" customFormat="1" ht="12" customHeight="1" x14ac:dyDescent="0.15">
      <c r="A21" s="17"/>
      <c r="B21" s="17"/>
      <c r="C21" s="17"/>
      <c r="D21" s="17" t="s">
        <v>28</v>
      </c>
      <c r="E21" s="13">
        <v>10</v>
      </c>
      <c r="F21" s="33"/>
      <c r="G21" s="32" t="s">
        <v>82</v>
      </c>
      <c r="H21" s="34">
        <v>1787</v>
      </c>
      <c r="I21" s="35"/>
      <c r="J21" s="32" t="s">
        <v>92</v>
      </c>
      <c r="K21" s="34">
        <v>1546</v>
      </c>
      <c r="L21" s="35"/>
      <c r="M21" s="32" t="s">
        <v>79</v>
      </c>
      <c r="N21" s="34">
        <v>327</v>
      </c>
      <c r="O21" s="35"/>
      <c r="P21" s="32" t="s">
        <v>86</v>
      </c>
      <c r="Q21" s="34">
        <v>251.01</v>
      </c>
      <c r="R21" s="35"/>
      <c r="S21" s="32" t="s">
        <v>90</v>
      </c>
      <c r="T21" s="34">
        <v>235.09200000000001</v>
      </c>
      <c r="U21" s="35"/>
      <c r="V21" s="32" t="s">
        <v>99</v>
      </c>
      <c r="W21" s="34">
        <v>181</v>
      </c>
      <c r="X21" s="35"/>
      <c r="Y21" s="32" t="s">
        <v>84</v>
      </c>
      <c r="Z21" s="34">
        <v>42</v>
      </c>
    </row>
    <row r="22" spans="1:26" s="8" customFormat="1" ht="12" customHeight="1" x14ac:dyDescent="0.15">
      <c r="A22" s="17"/>
      <c r="B22" s="17"/>
      <c r="C22" s="40" t="s">
        <v>29</v>
      </c>
      <c r="D22" s="40"/>
      <c r="E22" s="13">
        <v>11</v>
      </c>
      <c r="F22" s="33"/>
      <c r="G22" s="32" t="s">
        <v>80</v>
      </c>
      <c r="H22" s="34">
        <v>1343.424</v>
      </c>
      <c r="I22" s="35"/>
      <c r="J22" s="32" t="s">
        <v>92</v>
      </c>
      <c r="K22" s="34">
        <v>627</v>
      </c>
      <c r="L22" s="35"/>
      <c r="M22" s="32" t="s">
        <v>96</v>
      </c>
      <c r="N22" s="34">
        <v>288.2</v>
      </c>
      <c r="O22" s="35"/>
      <c r="P22" s="32" t="s">
        <v>100</v>
      </c>
      <c r="Q22" s="34">
        <v>117</v>
      </c>
      <c r="R22" s="35"/>
      <c r="S22" s="32" t="s">
        <v>79</v>
      </c>
      <c r="T22" s="34">
        <v>47</v>
      </c>
      <c r="U22" s="35"/>
      <c r="V22" s="32" t="s">
        <v>88</v>
      </c>
      <c r="W22" s="34">
        <v>45.98</v>
      </c>
      <c r="X22" s="35"/>
      <c r="Y22" s="32" t="s">
        <v>93</v>
      </c>
      <c r="Z22" s="34">
        <v>43.9</v>
      </c>
    </row>
    <row r="23" spans="1:26" s="8" customFormat="1" ht="12" customHeight="1" x14ac:dyDescent="0.15">
      <c r="A23" s="17"/>
      <c r="B23" s="17"/>
      <c r="C23" s="40" t="s">
        <v>30</v>
      </c>
      <c r="D23" s="40"/>
      <c r="E23" s="13">
        <v>12</v>
      </c>
      <c r="F23" s="33"/>
      <c r="G23" s="32" t="s">
        <v>80</v>
      </c>
      <c r="H23" s="34">
        <v>9308.4979999999996</v>
      </c>
      <c r="I23" s="35"/>
      <c r="J23" s="32" t="s">
        <v>98</v>
      </c>
      <c r="K23" s="34">
        <v>7635</v>
      </c>
      <c r="L23" s="35"/>
      <c r="M23" s="32" t="s">
        <v>97</v>
      </c>
      <c r="N23" s="34">
        <v>3925</v>
      </c>
      <c r="O23" s="35"/>
      <c r="P23" s="32" t="s">
        <v>93</v>
      </c>
      <c r="Q23" s="34">
        <v>1008.2</v>
      </c>
      <c r="R23" s="35"/>
      <c r="S23" s="32" t="s">
        <v>94</v>
      </c>
      <c r="T23" s="34">
        <v>616</v>
      </c>
      <c r="U23" s="35"/>
      <c r="V23" s="32" t="s">
        <v>81</v>
      </c>
      <c r="W23" s="34">
        <v>93.52</v>
      </c>
      <c r="X23" s="35"/>
      <c r="Y23" s="32" t="s">
        <v>101</v>
      </c>
      <c r="Z23" s="34">
        <v>84</v>
      </c>
    </row>
    <row r="24" spans="1:26" s="8" customFormat="1" ht="12" customHeight="1" x14ac:dyDescent="0.15">
      <c r="A24" s="17"/>
      <c r="B24" s="17"/>
      <c r="C24" s="17"/>
      <c r="D24" s="17"/>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17"/>
      <c r="B25" s="17"/>
      <c r="C25" s="40" t="s">
        <v>31</v>
      </c>
      <c r="D25" s="40"/>
      <c r="E25" s="13">
        <v>13</v>
      </c>
      <c r="F25" s="33"/>
      <c r="G25" s="32" t="s">
        <v>79</v>
      </c>
      <c r="H25" s="34">
        <v>25402.741000000002</v>
      </c>
      <c r="I25" s="35"/>
      <c r="J25" s="32" t="s">
        <v>84</v>
      </c>
      <c r="K25" s="34">
        <v>12149</v>
      </c>
      <c r="L25" s="35"/>
      <c r="M25" s="32" t="s">
        <v>102</v>
      </c>
      <c r="N25" s="34">
        <v>6326</v>
      </c>
      <c r="O25" s="35"/>
      <c r="P25" s="32" t="s">
        <v>89</v>
      </c>
      <c r="Q25" s="34">
        <v>6204.1</v>
      </c>
      <c r="R25" s="35"/>
      <c r="S25" s="32" t="s">
        <v>100</v>
      </c>
      <c r="T25" s="34">
        <v>4583</v>
      </c>
      <c r="U25" s="35"/>
      <c r="V25" s="32" t="s">
        <v>103</v>
      </c>
      <c r="W25" s="34" t="s">
        <v>126</v>
      </c>
      <c r="X25" s="35"/>
      <c r="Y25" s="32" t="s">
        <v>104</v>
      </c>
      <c r="Z25" s="34">
        <v>2038</v>
      </c>
    </row>
    <row r="26" spans="1:26" s="8" customFormat="1" ht="12" customHeight="1" x14ac:dyDescent="0.15">
      <c r="A26" s="17"/>
      <c r="B26" s="17"/>
      <c r="C26" s="40" t="s">
        <v>32</v>
      </c>
      <c r="D26" s="40"/>
      <c r="E26" s="13">
        <v>14</v>
      </c>
      <c r="F26" s="33"/>
      <c r="G26" s="32" t="s">
        <v>79</v>
      </c>
      <c r="H26" s="34">
        <v>11411</v>
      </c>
      <c r="I26" s="35"/>
      <c r="J26" s="32" t="s">
        <v>81</v>
      </c>
      <c r="K26" s="34">
        <v>320</v>
      </c>
      <c r="L26" s="35"/>
      <c r="M26" s="32" t="s">
        <v>89</v>
      </c>
      <c r="N26" s="34">
        <v>286</v>
      </c>
      <c r="O26" s="35"/>
      <c r="P26" s="32" t="s">
        <v>102</v>
      </c>
      <c r="Q26" s="34">
        <v>137</v>
      </c>
      <c r="R26" s="35"/>
      <c r="S26" s="32" t="s">
        <v>105</v>
      </c>
      <c r="T26" s="34">
        <v>101</v>
      </c>
      <c r="U26" s="35"/>
      <c r="V26" s="32" t="s">
        <v>103</v>
      </c>
      <c r="W26" s="34" t="s">
        <v>126</v>
      </c>
      <c r="X26" s="35"/>
      <c r="Y26" s="32" t="s">
        <v>100</v>
      </c>
      <c r="Z26" s="34">
        <v>71</v>
      </c>
    </row>
    <row r="27" spans="1:26" s="8" customFormat="1" ht="12" customHeight="1" x14ac:dyDescent="0.15">
      <c r="A27" s="17"/>
      <c r="B27" s="17"/>
      <c r="C27" s="40" t="s">
        <v>33</v>
      </c>
      <c r="D27" s="40"/>
      <c r="E27" s="13">
        <v>15</v>
      </c>
      <c r="F27" s="33"/>
      <c r="G27" s="32" t="s">
        <v>102</v>
      </c>
      <c r="H27" s="34">
        <v>2615</v>
      </c>
      <c r="I27" s="35"/>
      <c r="J27" s="32" t="s">
        <v>79</v>
      </c>
      <c r="K27" s="34">
        <v>1484</v>
      </c>
      <c r="L27" s="35"/>
      <c r="M27" s="32" t="s">
        <v>104</v>
      </c>
      <c r="N27" s="34">
        <v>1379</v>
      </c>
      <c r="O27" s="35"/>
      <c r="P27" s="32" t="s">
        <v>106</v>
      </c>
      <c r="Q27" s="34">
        <v>1120</v>
      </c>
      <c r="R27" s="35"/>
      <c r="S27" s="32" t="s">
        <v>90</v>
      </c>
      <c r="T27" s="34">
        <v>442.79</v>
      </c>
      <c r="U27" s="35"/>
      <c r="V27" s="32" t="s">
        <v>107</v>
      </c>
      <c r="W27" s="34">
        <v>270</v>
      </c>
      <c r="X27" s="35"/>
      <c r="Y27" s="32" t="s">
        <v>84</v>
      </c>
      <c r="Z27" s="34">
        <v>202</v>
      </c>
    </row>
    <row r="28" spans="1:26" s="8" customFormat="1" ht="12" customHeight="1" x14ac:dyDescent="0.15">
      <c r="A28" s="17"/>
      <c r="B28" s="17"/>
      <c r="C28" s="40" t="s">
        <v>34</v>
      </c>
      <c r="D28" s="40"/>
      <c r="E28" s="13">
        <v>16</v>
      </c>
      <c r="F28" s="33"/>
      <c r="G28" s="32" t="s">
        <v>107</v>
      </c>
      <c r="H28" s="34">
        <v>1882</v>
      </c>
      <c r="I28" s="35"/>
      <c r="J28" s="32" t="s">
        <v>108</v>
      </c>
      <c r="K28" s="34">
        <v>1741</v>
      </c>
      <c r="L28" s="35"/>
      <c r="M28" s="32" t="s">
        <v>109</v>
      </c>
      <c r="N28" s="34">
        <v>1603.5930000000001</v>
      </c>
      <c r="O28" s="35"/>
      <c r="P28" s="32" t="s">
        <v>110</v>
      </c>
      <c r="Q28" s="34">
        <v>1450</v>
      </c>
      <c r="R28" s="35"/>
      <c r="S28" s="32" t="s">
        <v>83</v>
      </c>
      <c r="T28" s="34">
        <v>1214</v>
      </c>
      <c r="U28" s="35"/>
      <c r="V28" s="32" t="s">
        <v>112</v>
      </c>
      <c r="W28" s="34">
        <v>1110</v>
      </c>
      <c r="X28" s="35"/>
      <c r="Y28" s="32" t="s">
        <v>111</v>
      </c>
      <c r="Z28" s="34">
        <v>1099</v>
      </c>
    </row>
    <row r="29" spans="1:26" s="8" customFormat="1" ht="12" customHeight="1" x14ac:dyDescent="0.15">
      <c r="A29" s="17"/>
      <c r="B29" s="17"/>
      <c r="C29" s="17"/>
      <c r="D29" s="17" t="s">
        <v>35</v>
      </c>
      <c r="E29" s="13">
        <v>17</v>
      </c>
      <c r="F29" s="33"/>
      <c r="G29" s="32" t="s">
        <v>108</v>
      </c>
      <c r="H29" s="34">
        <v>1731</v>
      </c>
      <c r="I29" s="35"/>
      <c r="J29" s="32" t="s">
        <v>109</v>
      </c>
      <c r="K29" s="34">
        <v>1576</v>
      </c>
      <c r="L29" s="35"/>
      <c r="M29" s="32" t="s">
        <v>83</v>
      </c>
      <c r="N29" s="34">
        <v>1179</v>
      </c>
      <c r="O29" s="35"/>
      <c r="P29" s="32" t="s">
        <v>107</v>
      </c>
      <c r="Q29" s="34">
        <v>1082</v>
      </c>
      <c r="R29" s="35"/>
      <c r="S29" s="32" t="s">
        <v>94</v>
      </c>
      <c r="T29" s="34">
        <v>977</v>
      </c>
      <c r="U29" s="35"/>
      <c r="V29" s="32" t="s">
        <v>110</v>
      </c>
      <c r="W29" s="34">
        <v>918</v>
      </c>
      <c r="X29" s="35"/>
      <c r="Y29" s="32" t="s">
        <v>111</v>
      </c>
      <c r="Z29" s="34">
        <v>871</v>
      </c>
    </row>
    <row r="30" spans="1:26" s="8" customFormat="1" ht="12" customHeight="1" x14ac:dyDescent="0.15">
      <c r="A30" s="17"/>
      <c r="B30" s="17"/>
      <c r="C30" s="17"/>
      <c r="D30" s="17"/>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17"/>
      <c r="B31" s="17"/>
      <c r="C31" s="17"/>
      <c r="D31" s="17" t="s">
        <v>36</v>
      </c>
      <c r="E31" s="13">
        <v>18</v>
      </c>
      <c r="F31" s="33"/>
      <c r="G31" s="32" t="s">
        <v>107</v>
      </c>
      <c r="H31" s="34">
        <v>800</v>
      </c>
      <c r="I31" s="35"/>
      <c r="J31" s="32" t="s">
        <v>87</v>
      </c>
      <c r="K31" s="34">
        <v>644</v>
      </c>
      <c r="L31" s="35"/>
      <c r="M31" s="32" t="s">
        <v>112</v>
      </c>
      <c r="N31" s="34">
        <v>548</v>
      </c>
      <c r="O31" s="35"/>
      <c r="P31" s="32" t="s">
        <v>110</v>
      </c>
      <c r="Q31" s="34">
        <v>532</v>
      </c>
      <c r="R31" s="35"/>
      <c r="S31" s="32" t="s">
        <v>101</v>
      </c>
      <c r="T31" s="34">
        <v>362</v>
      </c>
      <c r="U31" s="35"/>
      <c r="V31" s="32" t="s">
        <v>113</v>
      </c>
      <c r="W31" s="34">
        <v>263</v>
      </c>
      <c r="X31" s="35"/>
      <c r="Y31" s="32" t="s">
        <v>81</v>
      </c>
      <c r="Z31" s="34">
        <v>236.07499999999999</v>
      </c>
    </row>
    <row r="32" spans="1:26" s="8" customFormat="1" ht="12" customHeight="1" x14ac:dyDescent="0.15">
      <c r="A32" s="17"/>
      <c r="B32" s="17"/>
      <c r="C32" s="40" t="s">
        <v>37</v>
      </c>
      <c r="D32" s="40"/>
      <c r="E32" s="13">
        <v>19</v>
      </c>
      <c r="F32" s="33"/>
      <c r="G32" s="32" t="s">
        <v>114</v>
      </c>
      <c r="H32" s="34">
        <v>8726</v>
      </c>
      <c r="I32" s="35"/>
      <c r="J32" s="32" t="s">
        <v>111</v>
      </c>
      <c r="K32" s="34">
        <v>2686</v>
      </c>
      <c r="L32" s="35"/>
      <c r="M32" s="32" t="s">
        <v>79</v>
      </c>
      <c r="N32" s="34">
        <v>2179</v>
      </c>
      <c r="O32" s="35"/>
      <c r="P32" s="32" t="s">
        <v>107</v>
      </c>
      <c r="Q32" s="34">
        <v>1768</v>
      </c>
      <c r="R32" s="35"/>
      <c r="S32" s="32" t="s">
        <v>101</v>
      </c>
      <c r="T32" s="34">
        <v>474</v>
      </c>
      <c r="U32" s="35"/>
      <c r="V32" s="32" t="s">
        <v>110</v>
      </c>
      <c r="W32" s="34">
        <v>431</v>
      </c>
      <c r="X32" s="35"/>
      <c r="Y32" s="32" t="s">
        <v>115</v>
      </c>
      <c r="Z32" s="34">
        <v>371</v>
      </c>
    </row>
    <row r="33" spans="1:26" s="8" customFormat="1" ht="12" customHeight="1" x14ac:dyDescent="0.15">
      <c r="A33" s="17"/>
      <c r="B33" s="17"/>
      <c r="C33" s="40" t="s">
        <v>38</v>
      </c>
      <c r="D33" s="40"/>
      <c r="E33" s="13">
        <v>20</v>
      </c>
      <c r="F33" s="33"/>
      <c r="G33" s="32" t="s">
        <v>83</v>
      </c>
      <c r="H33" s="34">
        <v>15437</v>
      </c>
      <c r="I33" s="35"/>
      <c r="J33" s="32" t="s">
        <v>113</v>
      </c>
      <c r="K33" s="34">
        <v>12699</v>
      </c>
      <c r="L33" s="35"/>
      <c r="M33" s="32" t="s">
        <v>94</v>
      </c>
      <c r="N33" s="34">
        <v>9233.2999999999993</v>
      </c>
      <c r="O33" s="35"/>
      <c r="P33" s="32" t="s">
        <v>79</v>
      </c>
      <c r="Q33" s="34">
        <v>8211</v>
      </c>
      <c r="R33" s="35"/>
      <c r="S33" s="32" t="s">
        <v>111</v>
      </c>
      <c r="T33" s="34">
        <v>6566</v>
      </c>
      <c r="U33" s="35"/>
      <c r="V33" s="32" t="s">
        <v>108</v>
      </c>
      <c r="W33" s="34">
        <v>5347</v>
      </c>
      <c r="X33" s="35"/>
      <c r="Y33" s="32" t="s">
        <v>93</v>
      </c>
      <c r="Z33" s="34">
        <v>3700.8</v>
      </c>
    </row>
    <row r="34" spans="1:26" s="8" customFormat="1" ht="12" customHeight="1" x14ac:dyDescent="0.15">
      <c r="A34" s="17"/>
      <c r="B34" s="17"/>
      <c r="C34" s="40" t="s">
        <v>39</v>
      </c>
      <c r="D34" s="40"/>
      <c r="E34" s="13">
        <v>21</v>
      </c>
      <c r="F34" s="33"/>
      <c r="G34" s="32" t="s">
        <v>109</v>
      </c>
      <c r="H34" s="34">
        <v>2214.3510000000001</v>
      </c>
      <c r="I34" s="35"/>
      <c r="J34" s="32" t="s">
        <v>103</v>
      </c>
      <c r="K34" s="34" t="s">
        <v>126</v>
      </c>
      <c r="L34" s="35"/>
      <c r="M34" s="32" t="s">
        <v>93</v>
      </c>
      <c r="N34" s="34">
        <v>1596.6</v>
      </c>
      <c r="O34" s="35"/>
      <c r="P34" s="32" t="s">
        <v>116</v>
      </c>
      <c r="Q34" s="34">
        <v>987</v>
      </c>
      <c r="R34" s="35"/>
      <c r="S34" s="32" t="s">
        <v>85</v>
      </c>
      <c r="T34" s="34">
        <v>892</v>
      </c>
      <c r="U34" s="35"/>
      <c r="V34" s="32" t="s">
        <v>107</v>
      </c>
      <c r="W34" s="34">
        <v>891</v>
      </c>
      <c r="X34" s="35"/>
      <c r="Y34" s="32" t="s">
        <v>113</v>
      </c>
      <c r="Z34" s="34">
        <v>767</v>
      </c>
    </row>
    <row r="35" spans="1:26" s="8" customFormat="1" ht="12" customHeight="1" x14ac:dyDescent="0.15">
      <c r="A35" s="17"/>
      <c r="B35" s="17"/>
      <c r="C35" s="40" t="s">
        <v>40</v>
      </c>
      <c r="D35" s="40"/>
      <c r="E35" s="13">
        <v>22</v>
      </c>
      <c r="F35" s="33"/>
      <c r="G35" s="32" t="s">
        <v>79</v>
      </c>
      <c r="H35" s="34">
        <v>4815.9560000000001</v>
      </c>
      <c r="I35" s="35"/>
      <c r="J35" s="32" t="s">
        <v>94</v>
      </c>
      <c r="K35" s="34">
        <v>1367</v>
      </c>
      <c r="L35" s="35"/>
      <c r="M35" s="32" t="s">
        <v>81</v>
      </c>
      <c r="N35" s="34">
        <v>837.8</v>
      </c>
      <c r="O35" s="35"/>
      <c r="P35" s="32" t="s">
        <v>91</v>
      </c>
      <c r="Q35" s="34">
        <v>813</v>
      </c>
      <c r="R35" s="35"/>
      <c r="S35" s="32" t="s">
        <v>84</v>
      </c>
      <c r="T35" s="34">
        <v>545</v>
      </c>
      <c r="U35" s="35"/>
      <c r="V35" s="32" t="s">
        <v>109</v>
      </c>
      <c r="W35" s="34">
        <v>443.78</v>
      </c>
      <c r="X35" s="35"/>
      <c r="Y35" s="32" t="s">
        <v>102</v>
      </c>
      <c r="Z35" s="34">
        <v>319</v>
      </c>
    </row>
    <row r="36" spans="1:26" s="8" customFormat="1" ht="12" customHeight="1" x14ac:dyDescent="0.15">
      <c r="A36" s="17"/>
      <c r="B36" s="17"/>
      <c r="C36" s="17"/>
      <c r="D36" s="17"/>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17"/>
      <c r="B37" s="17"/>
      <c r="C37" s="40" t="s">
        <v>41</v>
      </c>
      <c r="D37" s="40"/>
      <c r="E37" s="13">
        <v>23</v>
      </c>
      <c r="F37" s="33"/>
      <c r="G37" s="32" t="s">
        <v>79</v>
      </c>
      <c r="H37" s="34">
        <v>2829</v>
      </c>
      <c r="I37" s="35"/>
      <c r="J37" s="32" t="s">
        <v>94</v>
      </c>
      <c r="K37" s="34">
        <v>726</v>
      </c>
      <c r="L37" s="35"/>
      <c r="M37" s="32" t="s">
        <v>91</v>
      </c>
      <c r="N37" s="34">
        <v>548</v>
      </c>
      <c r="O37" s="35"/>
      <c r="P37" s="32" t="s">
        <v>81</v>
      </c>
      <c r="Q37" s="34">
        <v>304.48</v>
      </c>
      <c r="R37" s="35"/>
      <c r="S37" s="32" t="s">
        <v>102</v>
      </c>
      <c r="T37" s="34">
        <v>291</v>
      </c>
      <c r="U37" s="35"/>
      <c r="V37" s="32" t="s">
        <v>84</v>
      </c>
      <c r="W37" s="34">
        <v>188</v>
      </c>
      <c r="X37" s="35"/>
      <c r="Y37" s="32" t="s">
        <v>82</v>
      </c>
      <c r="Z37" s="34">
        <v>173</v>
      </c>
    </row>
    <row r="38" spans="1:26" s="8" customFormat="1" ht="12" customHeight="1" x14ac:dyDescent="0.15">
      <c r="A38" s="17"/>
      <c r="B38" s="17"/>
      <c r="C38" s="40" t="s">
        <v>42</v>
      </c>
      <c r="D38" s="40"/>
      <c r="E38" s="13">
        <v>24</v>
      </c>
      <c r="F38" s="33"/>
      <c r="G38" s="32" t="s">
        <v>79</v>
      </c>
      <c r="H38" s="34">
        <v>839</v>
      </c>
      <c r="I38" s="35"/>
      <c r="J38" s="32" t="s">
        <v>93</v>
      </c>
      <c r="K38" s="34">
        <v>724.9</v>
      </c>
      <c r="L38" s="35"/>
      <c r="M38" s="32" t="s">
        <v>106</v>
      </c>
      <c r="N38" s="34">
        <v>649</v>
      </c>
      <c r="O38" s="35"/>
      <c r="P38" s="32" t="s">
        <v>91</v>
      </c>
      <c r="Q38" s="34">
        <v>361</v>
      </c>
      <c r="R38" s="35"/>
      <c r="S38" s="32" t="s">
        <v>94</v>
      </c>
      <c r="T38" s="34">
        <v>264.7</v>
      </c>
      <c r="U38" s="35"/>
      <c r="V38" s="32" t="s">
        <v>117</v>
      </c>
      <c r="W38" s="34">
        <v>263</v>
      </c>
      <c r="X38" s="35"/>
      <c r="Y38" s="32" t="s">
        <v>118</v>
      </c>
      <c r="Z38" s="34" t="s">
        <v>126</v>
      </c>
    </row>
    <row r="39" spans="1:26" s="8" customFormat="1" ht="12" customHeight="1" x14ac:dyDescent="0.15">
      <c r="A39" s="17"/>
      <c r="B39" s="17"/>
      <c r="C39" s="40" t="s">
        <v>43</v>
      </c>
      <c r="D39" s="40"/>
      <c r="E39" s="13">
        <v>25</v>
      </c>
      <c r="F39" s="33"/>
      <c r="G39" s="32" t="s">
        <v>79</v>
      </c>
      <c r="H39" s="34">
        <v>1269</v>
      </c>
      <c r="I39" s="35"/>
      <c r="J39" s="32" t="s">
        <v>86</v>
      </c>
      <c r="K39" s="34">
        <v>582.4</v>
      </c>
      <c r="L39" s="35"/>
      <c r="M39" s="32" t="s">
        <v>91</v>
      </c>
      <c r="N39" s="34">
        <v>423</v>
      </c>
      <c r="O39" s="35"/>
      <c r="P39" s="32" t="s">
        <v>81</v>
      </c>
      <c r="Q39" s="34">
        <v>232.07</v>
      </c>
      <c r="R39" s="35"/>
      <c r="S39" s="32" t="s">
        <v>100</v>
      </c>
      <c r="T39" s="34">
        <v>132</v>
      </c>
      <c r="U39" s="35"/>
      <c r="V39" s="32" t="s">
        <v>110</v>
      </c>
      <c r="W39" s="34">
        <v>129</v>
      </c>
      <c r="X39" s="35"/>
      <c r="Y39" s="32" t="s">
        <v>84</v>
      </c>
      <c r="Z39" s="34">
        <v>111</v>
      </c>
    </row>
    <row r="40" spans="1:26" s="8" customFormat="1" ht="12" customHeight="1" x14ac:dyDescent="0.15">
      <c r="A40" s="17"/>
      <c r="B40" s="17"/>
      <c r="C40" s="40" t="s">
        <v>44</v>
      </c>
      <c r="D40" s="40"/>
      <c r="E40" s="13">
        <v>26</v>
      </c>
      <c r="F40" s="33"/>
      <c r="G40" s="32" t="s">
        <v>79</v>
      </c>
      <c r="H40" s="34">
        <v>21652.715</v>
      </c>
      <c r="I40" s="35"/>
      <c r="J40" s="32" t="s">
        <v>82</v>
      </c>
      <c r="K40" s="34">
        <v>16250.6</v>
      </c>
      <c r="L40" s="35"/>
      <c r="M40" s="32" t="s">
        <v>81</v>
      </c>
      <c r="N40" s="34">
        <v>14102.182000000001</v>
      </c>
      <c r="O40" s="35"/>
      <c r="P40" s="32" t="s">
        <v>84</v>
      </c>
      <c r="Q40" s="34">
        <v>10889</v>
      </c>
      <c r="R40" s="35"/>
      <c r="S40" s="32" t="s">
        <v>85</v>
      </c>
      <c r="T40" s="34">
        <v>9403.3029999999999</v>
      </c>
      <c r="U40" s="35"/>
      <c r="V40" s="32" t="s">
        <v>102</v>
      </c>
      <c r="W40" s="34">
        <v>4757</v>
      </c>
      <c r="X40" s="35"/>
      <c r="Y40" s="32" t="s">
        <v>100</v>
      </c>
      <c r="Z40" s="34">
        <v>4246</v>
      </c>
    </row>
    <row r="41" spans="1:26" s="8" customFormat="1" ht="12" customHeight="1" x14ac:dyDescent="0.15">
      <c r="A41" s="17"/>
      <c r="B41" s="17"/>
      <c r="C41" s="40" t="s">
        <v>45</v>
      </c>
      <c r="D41" s="40"/>
      <c r="E41" s="13">
        <v>27</v>
      </c>
      <c r="F41" s="33"/>
      <c r="G41" s="32" t="s">
        <v>79</v>
      </c>
      <c r="H41" s="34">
        <v>10898.249</v>
      </c>
      <c r="I41" s="35"/>
      <c r="J41" s="32" t="s">
        <v>119</v>
      </c>
      <c r="K41" s="34">
        <v>3428</v>
      </c>
      <c r="L41" s="35"/>
      <c r="M41" s="32" t="s">
        <v>83</v>
      </c>
      <c r="N41" s="34">
        <v>1899</v>
      </c>
      <c r="O41" s="35"/>
      <c r="P41" s="32" t="s">
        <v>102</v>
      </c>
      <c r="Q41" s="34">
        <v>1521</v>
      </c>
      <c r="R41" s="35"/>
      <c r="S41" s="32" t="s">
        <v>120</v>
      </c>
      <c r="T41" s="34">
        <v>1205.2</v>
      </c>
      <c r="U41" s="35"/>
      <c r="V41" s="32" t="s">
        <v>81</v>
      </c>
      <c r="W41" s="34">
        <v>1021.23</v>
      </c>
      <c r="X41" s="35"/>
      <c r="Y41" s="32" t="s">
        <v>82</v>
      </c>
      <c r="Z41" s="34">
        <v>948.1</v>
      </c>
    </row>
    <row r="42" spans="1:26" s="8" customFormat="1" ht="12" customHeight="1" x14ac:dyDescent="0.15">
      <c r="A42" s="17"/>
      <c r="B42" s="17"/>
      <c r="C42" s="17"/>
      <c r="D42" s="17"/>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17"/>
      <c r="B43" s="17"/>
      <c r="C43" s="40" t="s">
        <v>46</v>
      </c>
      <c r="D43" s="40"/>
      <c r="E43" s="13">
        <v>28</v>
      </c>
      <c r="F43" s="33"/>
      <c r="G43" s="32" t="s">
        <v>79</v>
      </c>
      <c r="H43" s="34">
        <v>27160.638999999999</v>
      </c>
      <c r="I43" s="35"/>
      <c r="J43" s="32" t="s">
        <v>82</v>
      </c>
      <c r="K43" s="34">
        <v>7794</v>
      </c>
      <c r="L43" s="35"/>
      <c r="M43" s="32" t="s">
        <v>86</v>
      </c>
      <c r="N43" s="34">
        <v>4600.3</v>
      </c>
      <c r="O43" s="35"/>
      <c r="P43" s="32" t="s">
        <v>85</v>
      </c>
      <c r="Q43" s="34">
        <v>2764.672</v>
      </c>
      <c r="R43" s="35"/>
      <c r="S43" s="32" t="s">
        <v>81</v>
      </c>
      <c r="T43" s="34">
        <v>2517.17</v>
      </c>
      <c r="U43" s="35"/>
      <c r="V43" s="32" t="s">
        <v>89</v>
      </c>
      <c r="W43" s="34">
        <v>2183.4</v>
      </c>
      <c r="X43" s="35"/>
      <c r="Y43" s="32" t="s">
        <v>90</v>
      </c>
      <c r="Z43" s="34">
        <v>665.82600000000002</v>
      </c>
    </row>
    <row r="44" spans="1:26" s="8" customFormat="1" ht="12" customHeight="1" x14ac:dyDescent="0.15">
      <c r="A44" s="17"/>
      <c r="B44" s="17"/>
      <c r="C44" s="40" t="s">
        <v>47</v>
      </c>
      <c r="D44" s="40"/>
      <c r="E44" s="13">
        <v>29</v>
      </c>
      <c r="F44" s="33"/>
      <c r="G44" s="32" t="s">
        <v>79</v>
      </c>
      <c r="H44" s="34">
        <v>9849</v>
      </c>
      <c r="I44" s="35"/>
      <c r="J44" s="32" t="s">
        <v>83</v>
      </c>
      <c r="K44" s="34">
        <v>6206</v>
      </c>
      <c r="L44" s="35"/>
      <c r="M44" s="32" t="s">
        <v>104</v>
      </c>
      <c r="N44" s="34">
        <v>4086</v>
      </c>
      <c r="O44" s="35"/>
      <c r="P44" s="32" t="s">
        <v>85</v>
      </c>
      <c r="Q44" s="34">
        <v>2469.9589999999998</v>
      </c>
      <c r="R44" s="35"/>
      <c r="S44" s="32" t="s">
        <v>82</v>
      </c>
      <c r="T44" s="34">
        <v>2239.1999999999998</v>
      </c>
      <c r="U44" s="35"/>
      <c r="V44" s="32" t="s">
        <v>89</v>
      </c>
      <c r="W44" s="34">
        <v>2006</v>
      </c>
      <c r="X44" s="35"/>
      <c r="Y44" s="32" t="s">
        <v>81</v>
      </c>
      <c r="Z44" s="34">
        <v>1827.53</v>
      </c>
    </row>
    <row r="45" spans="1:26" s="8" customFormat="1" ht="12" customHeight="1" x14ac:dyDescent="0.15">
      <c r="A45" s="17"/>
      <c r="B45" s="17"/>
      <c r="C45" s="17"/>
      <c r="D45" s="17" t="s">
        <v>48</v>
      </c>
      <c r="E45" s="13">
        <v>30</v>
      </c>
      <c r="F45" s="33"/>
      <c r="G45" s="32" t="s">
        <v>83</v>
      </c>
      <c r="H45" s="34">
        <v>4366</v>
      </c>
      <c r="I45" s="35"/>
      <c r="J45" s="32" t="s">
        <v>104</v>
      </c>
      <c r="K45" s="34">
        <v>2630</v>
      </c>
      <c r="L45" s="35"/>
      <c r="M45" s="32" t="s">
        <v>79</v>
      </c>
      <c r="N45" s="34">
        <v>1205</v>
      </c>
      <c r="O45" s="35"/>
      <c r="P45" s="32" t="s">
        <v>81</v>
      </c>
      <c r="Q45" s="34">
        <v>622.89</v>
      </c>
      <c r="R45" s="35"/>
      <c r="S45" s="32" t="s">
        <v>94</v>
      </c>
      <c r="T45" s="34">
        <v>372</v>
      </c>
      <c r="U45" s="35"/>
      <c r="V45" s="32" t="s">
        <v>119</v>
      </c>
      <c r="W45" s="34">
        <v>306</v>
      </c>
      <c r="X45" s="35"/>
      <c r="Y45" s="32" t="s">
        <v>84</v>
      </c>
      <c r="Z45" s="34">
        <v>288</v>
      </c>
    </row>
    <row r="46" spans="1:26" s="8" customFormat="1" ht="12" customHeight="1" x14ac:dyDescent="0.15">
      <c r="A46" s="17"/>
      <c r="B46" s="17"/>
      <c r="C46" s="17"/>
      <c r="D46" s="17" t="s">
        <v>49</v>
      </c>
      <c r="E46" s="13">
        <v>31</v>
      </c>
      <c r="F46" s="33"/>
      <c r="G46" s="32" t="s">
        <v>79</v>
      </c>
      <c r="H46" s="34">
        <v>1188</v>
      </c>
      <c r="I46" s="35"/>
      <c r="J46" s="32" t="s">
        <v>89</v>
      </c>
      <c r="K46" s="34">
        <v>544</v>
      </c>
      <c r="L46" s="35"/>
      <c r="M46" s="32" t="s">
        <v>82</v>
      </c>
      <c r="N46" s="34">
        <v>481</v>
      </c>
      <c r="O46" s="35"/>
      <c r="P46" s="32" t="s">
        <v>104</v>
      </c>
      <c r="Q46" s="34">
        <v>119</v>
      </c>
      <c r="R46" s="35"/>
      <c r="S46" s="32" t="s">
        <v>86</v>
      </c>
      <c r="T46" s="34">
        <v>63.8</v>
      </c>
      <c r="U46" s="35"/>
      <c r="V46" s="32" t="s">
        <v>120</v>
      </c>
      <c r="W46" s="34">
        <v>42</v>
      </c>
      <c r="X46" s="35"/>
      <c r="Y46" s="32" t="s">
        <v>85</v>
      </c>
      <c r="Z46" s="34">
        <v>38</v>
      </c>
    </row>
    <row r="47" spans="1:26" s="8" customFormat="1" ht="12" customHeight="1" x14ac:dyDescent="0.15">
      <c r="A47" s="17"/>
      <c r="B47" s="17"/>
      <c r="C47" s="17"/>
      <c r="D47" s="17" t="s">
        <v>50</v>
      </c>
      <c r="E47" s="13">
        <v>32</v>
      </c>
      <c r="F47" s="33"/>
      <c r="G47" s="32" t="s">
        <v>79</v>
      </c>
      <c r="H47" s="34">
        <v>7456</v>
      </c>
      <c r="I47" s="35"/>
      <c r="J47" s="32" t="s">
        <v>85</v>
      </c>
      <c r="K47" s="34">
        <v>2406.9589999999998</v>
      </c>
      <c r="L47" s="35"/>
      <c r="M47" s="32" t="s">
        <v>83</v>
      </c>
      <c r="N47" s="34">
        <v>1840</v>
      </c>
      <c r="O47" s="35"/>
      <c r="P47" s="32" t="s">
        <v>82</v>
      </c>
      <c r="Q47" s="34">
        <v>1516.2</v>
      </c>
      <c r="R47" s="35"/>
      <c r="S47" s="32" t="s">
        <v>89</v>
      </c>
      <c r="T47" s="34">
        <v>1383</v>
      </c>
      <c r="U47" s="35"/>
      <c r="V47" s="32" t="s">
        <v>104</v>
      </c>
      <c r="W47" s="34">
        <v>1337</v>
      </c>
      <c r="X47" s="35"/>
      <c r="Y47" s="32" t="s">
        <v>81</v>
      </c>
      <c r="Z47" s="34">
        <v>1167.81</v>
      </c>
    </row>
    <row r="48" spans="1:26" s="8" customFormat="1" ht="12" customHeight="1" x14ac:dyDescent="0.15">
      <c r="A48" s="17"/>
      <c r="B48" s="17"/>
      <c r="C48" s="17"/>
      <c r="D48" s="17"/>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17"/>
      <c r="B49" s="17"/>
      <c r="C49" s="40" t="s">
        <v>51</v>
      </c>
      <c r="D49" s="40"/>
      <c r="E49" s="13">
        <v>33</v>
      </c>
      <c r="F49" s="33"/>
      <c r="G49" s="32" t="s">
        <v>79</v>
      </c>
      <c r="H49" s="34">
        <v>7764.4250000000002</v>
      </c>
      <c r="I49" s="35"/>
      <c r="J49" s="32" t="s">
        <v>82</v>
      </c>
      <c r="K49" s="34">
        <v>957</v>
      </c>
      <c r="L49" s="35"/>
      <c r="M49" s="32" t="s">
        <v>89</v>
      </c>
      <c r="N49" s="34">
        <v>722</v>
      </c>
      <c r="O49" s="35"/>
      <c r="P49" s="32" t="s">
        <v>121</v>
      </c>
      <c r="Q49" s="34">
        <v>704</v>
      </c>
      <c r="R49" s="35"/>
      <c r="S49" s="32" t="s">
        <v>102</v>
      </c>
      <c r="T49" s="34">
        <v>506</v>
      </c>
      <c r="U49" s="35"/>
      <c r="V49" s="32" t="s">
        <v>81</v>
      </c>
      <c r="W49" s="34">
        <v>328.05</v>
      </c>
      <c r="X49" s="35"/>
      <c r="Y49" s="32" t="s">
        <v>100</v>
      </c>
      <c r="Z49" s="34">
        <v>257</v>
      </c>
    </row>
    <row r="50" spans="1:26" s="8" customFormat="1" ht="12" customHeight="1" x14ac:dyDescent="0.15">
      <c r="A50" s="17"/>
      <c r="B50" s="17"/>
      <c r="C50" s="40" t="s">
        <v>52</v>
      </c>
      <c r="D50" s="40"/>
      <c r="E50" s="13">
        <v>34</v>
      </c>
      <c r="F50" s="33"/>
      <c r="G50" s="32" t="s">
        <v>79</v>
      </c>
      <c r="H50" s="34">
        <v>8837.76</v>
      </c>
      <c r="I50" s="35"/>
      <c r="J50" s="32" t="s">
        <v>82</v>
      </c>
      <c r="K50" s="34">
        <v>1749</v>
      </c>
      <c r="L50" s="35"/>
      <c r="M50" s="32" t="s">
        <v>86</v>
      </c>
      <c r="N50" s="34">
        <v>1364</v>
      </c>
      <c r="O50" s="35"/>
      <c r="P50" s="32" t="s">
        <v>81</v>
      </c>
      <c r="Q50" s="34">
        <v>1177</v>
      </c>
      <c r="R50" s="35"/>
      <c r="S50" s="32" t="s">
        <v>83</v>
      </c>
      <c r="T50" s="34">
        <v>948</v>
      </c>
      <c r="U50" s="35"/>
      <c r="V50" s="32" t="s">
        <v>102</v>
      </c>
      <c r="W50" s="34">
        <v>896</v>
      </c>
      <c r="X50" s="35"/>
      <c r="Y50" s="32" t="s">
        <v>90</v>
      </c>
      <c r="Z50" s="34">
        <v>834.71500000000003</v>
      </c>
    </row>
    <row r="51" spans="1:26" s="8" customFormat="1" ht="12" customHeight="1" x14ac:dyDescent="0.15">
      <c r="A51" s="17"/>
      <c r="B51" s="17"/>
      <c r="C51" s="40" t="s">
        <v>53</v>
      </c>
      <c r="D51" s="40"/>
      <c r="E51" s="13">
        <v>35</v>
      </c>
      <c r="F51" s="33"/>
      <c r="G51" s="32" t="s">
        <v>87</v>
      </c>
      <c r="H51" s="34">
        <v>729</v>
      </c>
      <c r="I51" s="35"/>
      <c r="J51" s="32" t="s">
        <v>84</v>
      </c>
      <c r="K51" s="34">
        <v>504</v>
      </c>
      <c r="L51" s="35"/>
      <c r="M51" s="32" t="s">
        <v>79</v>
      </c>
      <c r="N51" s="34">
        <v>243</v>
      </c>
      <c r="O51" s="35"/>
      <c r="P51" s="32" t="s">
        <v>110</v>
      </c>
      <c r="Q51" s="34">
        <v>221</v>
      </c>
      <c r="R51" s="35"/>
      <c r="S51" s="32" t="s">
        <v>115</v>
      </c>
      <c r="T51" s="34">
        <v>138</v>
      </c>
      <c r="U51" s="35"/>
      <c r="V51" s="32" t="s">
        <v>81</v>
      </c>
      <c r="W51" s="34">
        <v>29.85</v>
      </c>
      <c r="X51" s="35"/>
      <c r="Y51" s="32" t="s">
        <v>107</v>
      </c>
      <c r="Z51" s="34">
        <v>19</v>
      </c>
    </row>
    <row r="52" spans="1:26" s="8" customFormat="1" ht="12" customHeight="1" x14ac:dyDescent="0.15">
      <c r="A52" s="17"/>
      <c r="B52" s="17"/>
      <c r="C52" s="40" t="s">
        <v>54</v>
      </c>
      <c r="D52" s="40"/>
      <c r="E52" s="13">
        <v>36</v>
      </c>
      <c r="F52" s="33"/>
      <c r="G52" s="32" t="s">
        <v>87</v>
      </c>
      <c r="H52" s="34">
        <v>2398</v>
      </c>
      <c r="I52" s="35"/>
      <c r="J52" s="32" t="s">
        <v>120</v>
      </c>
      <c r="K52" s="34">
        <v>2284</v>
      </c>
      <c r="L52" s="35"/>
      <c r="M52" s="32" t="s">
        <v>117</v>
      </c>
      <c r="N52" s="34">
        <v>1890</v>
      </c>
      <c r="O52" s="35"/>
      <c r="P52" s="32" t="s">
        <v>81</v>
      </c>
      <c r="Q52" s="34">
        <v>1865</v>
      </c>
      <c r="R52" s="35"/>
      <c r="S52" s="32" t="s">
        <v>85</v>
      </c>
      <c r="T52" s="34">
        <v>1757</v>
      </c>
      <c r="U52" s="35"/>
      <c r="V52" s="32" t="s">
        <v>89</v>
      </c>
      <c r="W52" s="34">
        <v>1721</v>
      </c>
      <c r="X52" s="35"/>
      <c r="Y52" s="32" t="s">
        <v>88</v>
      </c>
      <c r="Z52" s="34">
        <v>1183.9000000000001</v>
      </c>
    </row>
    <row r="53" spans="1:26" s="8" customFormat="1" ht="12" customHeight="1" x14ac:dyDescent="0.15">
      <c r="A53" s="17"/>
      <c r="B53" s="17"/>
      <c r="C53" s="40" t="s">
        <v>55</v>
      </c>
      <c r="D53" s="40"/>
      <c r="E53" s="13">
        <v>37</v>
      </c>
      <c r="F53" s="33"/>
      <c r="G53" s="32" t="s">
        <v>85</v>
      </c>
      <c r="H53" s="34">
        <v>4324</v>
      </c>
      <c r="I53" s="35"/>
      <c r="J53" s="32" t="s">
        <v>81</v>
      </c>
      <c r="K53" s="34">
        <v>2945</v>
      </c>
      <c r="L53" s="35"/>
      <c r="M53" s="32" t="s">
        <v>87</v>
      </c>
      <c r="N53" s="34">
        <v>2550</v>
      </c>
      <c r="O53" s="35"/>
      <c r="P53" s="32" t="s">
        <v>79</v>
      </c>
      <c r="Q53" s="34">
        <v>1418</v>
      </c>
      <c r="R53" s="35"/>
      <c r="S53" s="32" t="s">
        <v>105</v>
      </c>
      <c r="T53" s="34">
        <v>1396</v>
      </c>
      <c r="U53" s="35"/>
      <c r="V53" s="32" t="s">
        <v>80</v>
      </c>
      <c r="W53" s="34">
        <v>1369</v>
      </c>
      <c r="X53" s="35"/>
      <c r="Y53" s="32" t="s">
        <v>104</v>
      </c>
      <c r="Z53" s="34">
        <v>1271</v>
      </c>
    </row>
    <row r="54" spans="1:26" s="8" customFormat="1" ht="12" customHeight="1" x14ac:dyDescent="0.15">
      <c r="A54" s="17"/>
      <c r="B54" s="17"/>
      <c r="C54" s="17"/>
      <c r="D54" s="17"/>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0" t="s">
        <v>56</v>
      </c>
      <c r="B55" s="40"/>
      <c r="C55" s="40"/>
      <c r="D55" s="40"/>
      <c r="E55" s="13">
        <v>38</v>
      </c>
      <c r="F55" s="33"/>
      <c r="G55" s="32" t="s">
        <v>103</v>
      </c>
      <c r="H55" s="34" t="s">
        <v>126</v>
      </c>
      <c r="I55" s="35"/>
      <c r="J55" s="32" t="s">
        <v>79</v>
      </c>
      <c r="K55" s="34">
        <v>6497.268</v>
      </c>
      <c r="L55" s="35"/>
      <c r="M55" s="32" t="s">
        <v>81</v>
      </c>
      <c r="N55" s="34">
        <v>5591.0510000000004</v>
      </c>
      <c r="O55" s="35"/>
      <c r="P55" s="32" t="s">
        <v>86</v>
      </c>
      <c r="Q55" s="34">
        <v>5157.5</v>
      </c>
      <c r="R55" s="35"/>
      <c r="S55" s="32" t="s">
        <v>104</v>
      </c>
      <c r="T55" s="34">
        <v>2492</v>
      </c>
      <c r="U55" s="35"/>
      <c r="V55" s="32" t="s">
        <v>99</v>
      </c>
      <c r="W55" s="34">
        <v>1546</v>
      </c>
      <c r="X55" s="35"/>
      <c r="Y55" s="32" t="s">
        <v>102</v>
      </c>
      <c r="Z55" s="34">
        <v>1317</v>
      </c>
    </row>
    <row r="56" spans="1:26" s="8" customFormat="1" ht="12" customHeight="1" x14ac:dyDescent="0.15">
      <c r="A56" s="17"/>
      <c r="B56" s="17"/>
      <c r="C56" s="40" t="s">
        <v>31</v>
      </c>
      <c r="D56" s="40"/>
      <c r="E56" s="13">
        <v>39</v>
      </c>
      <c r="F56" s="33"/>
      <c r="G56" s="32" t="s">
        <v>79</v>
      </c>
      <c r="H56" s="34">
        <v>588</v>
      </c>
      <c r="I56" s="35"/>
      <c r="J56" s="32" t="s">
        <v>100</v>
      </c>
      <c r="K56" s="34">
        <v>460</v>
      </c>
      <c r="L56" s="35"/>
      <c r="M56" s="32" t="s">
        <v>83</v>
      </c>
      <c r="N56" s="34">
        <v>285</v>
      </c>
      <c r="O56" s="35"/>
      <c r="P56" s="32" t="s">
        <v>90</v>
      </c>
      <c r="Q56" s="34">
        <v>267.14999999999998</v>
      </c>
      <c r="R56" s="35"/>
      <c r="S56" s="32" t="s">
        <v>122</v>
      </c>
      <c r="T56" s="34">
        <v>236</v>
      </c>
      <c r="U56" s="35"/>
      <c r="V56" s="32" t="s">
        <v>84</v>
      </c>
      <c r="W56" s="34">
        <v>184</v>
      </c>
      <c r="X56" s="35"/>
      <c r="Y56" s="32" t="s">
        <v>91</v>
      </c>
      <c r="Z56" s="34">
        <v>98</v>
      </c>
    </row>
    <row r="57" spans="1:26" s="8" customFormat="1" ht="12" customHeight="1" x14ac:dyDescent="0.15">
      <c r="A57" s="17"/>
      <c r="B57" s="17"/>
      <c r="C57" s="40" t="s">
        <v>32</v>
      </c>
      <c r="D57" s="40"/>
      <c r="E57" s="13">
        <v>40</v>
      </c>
      <c r="F57" s="33"/>
      <c r="G57" s="32" t="s">
        <v>79</v>
      </c>
      <c r="H57" s="34">
        <v>83</v>
      </c>
      <c r="I57" s="35"/>
      <c r="J57" s="32" t="s">
        <v>83</v>
      </c>
      <c r="K57" s="34">
        <v>25</v>
      </c>
      <c r="L57" s="35"/>
      <c r="M57" s="32" t="s">
        <v>119</v>
      </c>
      <c r="N57" s="34">
        <v>21</v>
      </c>
      <c r="O57" s="35"/>
      <c r="P57" s="32" t="s">
        <v>91</v>
      </c>
      <c r="Q57" s="34">
        <v>8</v>
      </c>
      <c r="R57" s="35"/>
      <c r="S57" s="32" t="s">
        <v>84</v>
      </c>
      <c r="T57" s="34">
        <v>8</v>
      </c>
      <c r="U57" s="35"/>
      <c r="V57" s="32" t="s">
        <v>88</v>
      </c>
      <c r="W57" s="34">
        <v>5.03</v>
      </c>
      <c r="X57" s="35"/>
      <c r="Y57" s="32" t="s">
        <v>89</v>
      </c>
      <c r="Z57" s="34">
        <v>5</v>
      </c>
    </row>
    <row r="58" spans="1:26" s="8" customFormat="1" ht="12" customHeight="1" x14ac:dyDescent="0.15">
      <c r="A58" s="17"/>
      <c r="B58" s="17"/>
      <c r="C58" s="40" t="s">
        <v>57</v>
      </c>
      <c r="D58" s="40"/>
      <c r="E58" s="13">
        <v>41</v>
      </c>
      <c r="F58" s="33"/>
      <c r="G58" s="32" t="s">
        <v>103</v>
      </c>
      <c r="H58" s="34">
        <v>6416</v>
      </c>
      <c r="I58" s="35"/>
      <c r="J58" s="32" t="s">
        <v>81</v>
      </c>
      <c r="K58" s="34">
        <v>3953.35</v>
      </c>
      <c r="L58" s="35"/>
      <c r="M58" s="32" t="s">
        <v>102</v>
      </c>
      <c r="N58" s="34">
        <v>697</v>
      </c>
      <c r="O58" s="35"/>
      <c r="P58" s="32" t="s">
        <v>123</v>
      </c>
      <c r="Q58" s="34">
        <v>606.22</v>
      </c>
      <c r="R58" s="35"/>
      <c r="S58" s="32" t="s">
        <v>79</v>
      </c>
      <c r="T58" s="34">
        <v>573.56799999999998</v>
      </c>
      <c r="U58" s="35"/>
      <c r="V58" s="32" t="s">
        <v>87</v>
      </c>
      <c r="W58" s="34">
        <v>401</v>
      </c>
      <c r="X58" s="35"/>
      <c r="Y58" s="32" t="s">
        <v>84</v>
      </c>
      <c r="Z58" s="34">
        <v>168</v>
      </c>
    </row>
    <row r="59" spans="1:26" s="8" customFormat="1" ht="12" customHeight="1" x14ac:dyDescent="0.15">
      <c r="A59" s="17"/>
      <c r="B59" s="17"/>
      <c r="C59" s="40" t="s">
        <v>58</v>
      </c>
      <c r="D59" s="40"/>
      <c r="E59" s="13">
        <v>42</v>
      </c>
      <c r="F59" s="33"/>
      <c r="G59" s="32" t="s">
        <v>79</v>
      </c>
      <c r="H59" s="34">
        <v>1525.7</v>
      </c>
      <c r="I59" s="35"/>
      <c r="J59" s="32" t="s">
        <v>103</v>
      </c>
      <c r="K59" s="34">
        <v>1447</v>
      </c>
      <c r="L59" s="35"/>
      <c r="M59" s="32" t="s">
        <v>123</v>
      </c>
      <c r="N59" s="34">
        <v>546.1</v>
      </c>
      <c r="O59" s="35"/>
      <c r="P59" s="32" t="s">
        <v>93</v>
      </c>
      <c r="Q59" s="34">
        <v>374</v>
      </c>
      <c r="R59" s="35"/>
      <c r="S59" s="32" t="s">
        <v>102</v>
      </c>
      <c r="T59" s="34">
        <v>205</v>
      </c>
      <c r="U59" s="35"/>
      <c r="V59" s="32" t="s">
        <v>119</v>
      </c>
      <c r="W59" s="34">
        <v>192</v>
      </c>
      <c r="X59" s="35"/>
      <c r="Y59" s="32" t="s">
        <v>84</v>
      </c>
      <c r="Z59" s="34">
        <v>179</v>
      </c>
    </row>
    <row r="60" spans="1:26" s="8" customFormat="1" ht="12" customHeight="1" x14ac:dyDescent="0.15">
      <c r="A60" s="17"/>
      <c r="B60" s="17"/>
      <c r="C60" s="17"/>
      <c r="D60" s="17"/>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17"/>
      <c r="B61" s="17"/>
      <c r="C61" s="40" t="s">
        <v>59</v>
      </c>
      <c r="D61" s="40"/>
      <c r="E61" s="13">
        <v>43</v>
      </c>
      <c r="F61" s="33"/>
      <c r="G61" s="32" t="s">
        <v>79</v>
      </c>
      <c r="H61" s="34">
        <v>1105</v>
      </c>
      <c r="I61" s="35"/>
      <c r="J61" s="32" t="s">
        <v>90</v>
      </c>
      <c r="K61" s="34">
        <v>391.76600000000002</v>
      </c>
      <c r="L61" s="35"/>
      <c r="M61" s="32" t="s">
        <v>102</v>
      </c>
      <c r="N61" s="34">
        <v>389</v>
      </c>
      <c r="O61" s="35"/>
      <c r="P61" s="32" t="s">
        <v>104</v>
      </c>
      <c r="Q61" s="34">
        <v>317</v>
      </c>
      <c r="R61" s="35"/>
      <c r="S61" s="32" t="s">
        <v>106</v>
      </c>
      <c r="T61" s="34">
        <v>296</v>
      </c>
      <c r="U61" s="35"/>
      <c r="V61" s="32" t="s">
        <v>119</v>
      </c>
      <c r="W61" s="34">
        <v>149</v>
      </c>
      <c r="X61" s="35"/>
      <c r="Y61" s="32" t="s">
        <v>81</v>
      </c>
      <c r="Z61" s="34">
        <v>53</v>
      </c>
    </row>
    <row r="62" spans="1:26" s="8" customFormat="1" ht="12" customHeight="1" x14ac:dyDescent="0.15">
      <c r="A62" s="17"/>
      <c r="B62" s="17"/>
      <c r="C62" s="40" t="s">
        <v>60</v>
      </c>
      <c r="D62" s="40"/>
      <c r="E62" s="13">
        <v>44</v>
      </c>
      <c r="F62" s="33"/>
      <c r="G62" s="32" t="s">
        <v>86</v>
      </c>
      <c r="H62" s="34">
        <v>4923.5</v>
      </c>
      <c r="I62" s="35"/>
      <c r="J62" s="32" t="s">
        <v>79</v>
      </c>
      <c r="K62" s="34">
        <v>2622</v>
      </c>
      <c r="L62" s="35"/>
      <c r="M62" s="32" t="s">
        <v>104</v>
      </c>
      <c r="N62" s="34">
        <v>1985</v>
      </c>
      <c r="O62" s="35"/>
      <c r="P62" s="32" t="s">
        <v>99</v>
      </c>
      <c r="Q62" s="34">
        <v>1526</v>
      </c>
      <c r="R62" s="35"/>
      <c r="S62" s="32" t="s">
        <v>81</v>
      </c>
      <c r="T62" s="34">
        <v>1473.271</v>
      </c>
      <c r="U62" s="35"/>
      <c r="V62" s="32" t="s">
        <v>85</v>
      </c>
      <c r="W62" s="34">
        <v>884</v>
      </c>
      <c r="X62" s="35"/>
      <c r="Y62" s="32" t="s">
        <v>100</v>
      </c>
      <c r="Z62" s="34">
        <v>606</v>
      </c>
    </row>
    <row r="63" spans="1:26" s="8" customFormat="1" ht="12" customHeight="1" x14ac:dyDescent="0.15">
      <c r="A63" s="17"/>
      <c r="B63" s="17"/>
      <c r="C63" s="17"/>
      <c r="D63" s="17"/>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0" t="s">
        <v>61</v>
      </c>
      <c r="B64" s="40"/>
      <c r="C64" s="40"/>
      <c r="D64" s="40"/>
      <c r="E64" s="13">
        <v>45</v>
      </c>
      <c r="F64" s="33"/>
      <c r="G64" s="32" t="s">
        <v>79</v>
      </c>
      <c r="H64" s="34">
        <v>12887.342000000001</v>
      </c>
      <c r="I64" s="35"/>
      <c r="J64" s="32" t="s">
        <v>80</v>
      </c>
      <c r="K64" s="34">
        <v>10326</v>
      </c>
      <c r="L64" s="35"/>
      <c r="M64" s="32" t="s">
        <v>85</v>
      </c>
      <c r="N64" s="34">
        <v>4871.7719999999999</v>
      </c>
      <c r="O64" s="35"/>
      <c r="P64" s="32" t="s">
        <v>94</v>
      </c>
      <c r="Q64" s="34">
        <v>3600</v>
      </c>
      <c r="R64" s="35"/>
      <c r="S64" s="32" t="s">
        <v>103</v>
      </c>
      <c r="T64" s="34" t="s">
        <v>126</v>
      </c>
      <c r="U64" s="35"/>
      <c r="V64" s="32" t="s">
        <v>81</v>
      </c>
      <c r="W64" s="34">
        <v>2294.23</v>
      </c>
      <c r="X64" s="35"/>
      <c r="Y64" s="32" t="s">
        <v>104</v>
      </c>
      <c r="Z64" s="34">
        <v>2280</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77</v>
      </c>
    </row>
    <row r="69" spans="1:26" s="39" customFormat="1" ht="12" customHeight="1" x14ac:dyDescent="0.15">
      <c r="A69" s="39" t="s">
        <v>78</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2020-07-29T00:32:07Z</dcterms:created>
  <dcterms:modified xsi:type="dcterms:W3CDTF">2020-07-29T02:41:57Z</dcterms:modified>
</cp:coreProperties>
</file>