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data\reizou\2020\month\水産庁提出\20200728水産庁提出（令和2年3～5月）\"/>
    </mc:Choice>
  </mc:AlternateContent>
  <xr:revisionPtr revIDLastSave="0" documentId="13_ncr:1_{07890255-8228-40B9-B20A-29093D397CF6}" xr6:coauthVersionLast="36" xr6:coauthVersionMax="36" xr10:uidLastSave="{00000000-0000-0000-0000-000000000000}"/>
  <bookViews>
    <workbookView xWindow="0" yWindow="0" windowWidth="15285" windowHeight="10305" xr2:uid="{C1819CBA-2A87-49E6-9D59-786C9BEAE740}"/>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L59" i="2"/>
  <c r="I59" i="2"/>
  <c r="F59" i="2"/>
  <c r="Q58" i="2"/>
  <c r="P58" i="2"/>
  <c r="O58" i="2" s="1"/>
  <c r="L58" i="2"/>
  <c r="I58" i="2"/>
  <c r="F58" i="2"/>
  <c r="Q57" i="2"/>
  <c r="P57" i="2"/>
  <c r="L57" i="2"/>
  <c r="I57" i="2"/>
  <c r="F57" i="2"/>
  <c r="Q56" i="2"/>
  <c r="P56" i="2"/>
  <c r="L56" i="2"/>
  <c r="I56" i="2"/>
  <c r="F56" i="2"/>
  <c r="N55" i="2"/>
  <c r="M55" i="2"/>
  <c r="K55" i="2"/>
  <c r="J55" i="2"/>
  <c r="H55" i="2"/>
  <c r="G55" i="2"/>
  <c r="Q53" i="2"/>
  <c r="P53" i="2"/>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K44" i="2"/>
  <c r="J44" i="2"/>
  <c r="H44" i="2"/>
  <c r="G44" i="2"/>
  <c r="Q43" i="2"/>
  <c r="P43" i="2"/>
  <c r="L43" i="2"/>
  <c r="I43" i="2"/>
  <c r="F43" i="2"/>
  <c r="Q41" i="2"/>
  <c r="P41" i="2"/>
  <c r="O41" i="2" s="1"/>
  <c r="L41" i="2"/>
  <c r="I41" i="2"/>
  <c r="F41" i="2"/>
  <c r="Q40" i="2"/>
  <c r="P40" i="2"/>
  <c r="L40" i="2"/>
  <c r="I40" i="2"/>
  <c r="F40" i="2"/>
  <c r="Q39" i="2"/>
  <c r="P39" i="2"/>
  <c r="L39" i="2"/>
  <c r="I39" i="2"/>
  <c r="F39" i="2"/>
  <c r="Q38" i="2"/>
  <c r="P38" i="2"/>
  <c r="L38" i="2"/>
  <c r="I38" i="2"/>
  <c r="F38" i="2"/>
  <c r="Q37" i="2"/>
  <c r="P37" i="2"/>
  <c r="O37" i="2" s="1"/>
  <c r="U37" i="2" s="1"/>
  <c r="L37" i="2"/>
  <c r="I37" i="2"/>
  <c r="F37" i="2"/>
  <c r="Q35" i="2"/>
  <c r="P35" i="2"/>
  <c r="L35" i="2"/>
  <c r="I35" i="2"/>
  <c r="F35" i="2"/>
  <c r="Q34" i="2"/>
  <c r="P34" i="2"/>
  <c r="O34" i="2" s="1"/>
  <c r="L34" i="2"/>
  <c r="I34" i="2"/>
  <c r="F34" i="2"/>
  <c r="Q33" i="2"/>
  <c r="P33" i="2"/>
  <c r="L33" i="2"/>
  <c r="I33" i="2"/>
  <c r="F33" i="2"/>
  <c r="Q32" i="2"/>
  <c r="P32" i="2"/>
  <c r="L32" i="2"/>
  <c r="I32" i="2"/>
  <c r="F32" i="2"/>
  <c r="Q31" i="2"/>
  <c r="P31" i="2"/>
  <c r="L31" i="2"/>
  <c r="I31" i="2"/>
  <c r="F31" i="2"/>
  <c r="Q29" i="2"/>
  <c r="P29" i="2"/>
  <c r="L29" i="2"/>
  <c r="I29" i="2"/>
  <c r="F29" i="2"/>
  <c r="N28" i="2"/>
  <c r="M28" i="2"/>
  <c r="K28" i="2"/>
  <c r="J28" i="2"/>
  <c r="H28" i="2"/>
  <c r="G28" i="2"/>
  <c r="Q27" i="2"/>
  <c r="P27" i="2"/>
  <c r="L27" i="2"/>
  <c r="I27" i="2"/>
  <c r="F27" i="2"/>
  <c r="Q26" i="2"/>
  <c r="P26" i="2"/>
  <c r="L26" i="2"/>
  <c r="I26" i="2"/>
  <c r="F26" i="2"/>
  <c r="Q25" i="2"/>
  <c r="P25" i="2"/>
  <c r="L25" i="2"/>
  <c r="I25" i="2"/>
  <c r="F25" i="2"/>
  <c r="Q23" i="2"/>
  <c r="P23" i="2"/>
  <c r="L23" i="2"/>
  <c r="I23" i="2"/>
  <c r="F23" i="2"/>
  <c r="Q22" i="2"/>
  <c r="P22" i="2"/>
  <c r="L22" i="2"/>
  <c r="I22" i="2"/>
  <c r="F22" i="2"/>
  <c r="Q21" i="2"/>
  <c r="P21" i="2"/>
  <c r="L21" i="2"/>
  <c r="I21" i="2"/>
  <c r="F21" i="2"/>
  <c r="Q20" i="2"/>
  <c r="P20" i="2"/>
  <c r="L20" i="2"/>
  <c r="I20" i="2"/>
  <c r="F20" i="2"/>
  <c r="Q19" i="2"/>
  <c r="P19" i="2"/>
  <c r="L19" i="2"/>
  <c r="I19" i="2"/>
  <c r="F19" i="2"/>
  <c r="Q17" i="2"/>
  <c r="P17" i="2"/>
  <c r="L17" i="2"/>
  <c r="I17" i="2"/>
  <c r="F17" i="2"/>
  <c r="Q16" i="2"/>
  <c r="P16" i="2"/>
  <c r="L16" i="2"/>
  <c r="I16" i="2"/>
  <c r="F16" i="2"/>
  <c r="Q15" i="2"/>
  <c r="P15" i="2"/>
  <c r="L15" i="2"/>
  <c r="I15" i="2"/>
  <c r="F15" i="2"/>
  <c r="N14" i="2"/>
  <c r="N13" i="2" s="1"/>
  <c r="M14" i="2"/>
  <c r="K14" i="2"/>
  <c r="J14" i="2"/>
  <c r="H14" i="2"/>
  <c r="G14" i="2"/>
  <c r="Q11" i="2"/>
  <c r="P11" i="2"/>
  <c r="O11" i="2" s="1"/>
  <c r="U11" i="2" s="1"/>
  <c r="L11" i="2"/>
  <c r="I11" i="2"/>
  <c r="F11" i="2"/>
  <c r="N9" i="2" l="1"/>
  <c r="U34" i="2"/>
  <c r="U41" i="2"/>
  <c r="O32" i="2"/>
  <c r="U32" i="2" s="1"/>
  <c r="O56" i="2"/>
  <c r="U56" i="2" s="1"/>
  <c r="O62" i="2"/>
  <c r="U62" i="2" s="1"/>
  <c r="O64" i="2"/>
  <c r="U64" i="2" s="1"/>
  <c r="O61" i="2"/>
  <c r="U61" i="2" s="1"/>
  <c r="Q55" i="2"/>
  <c r="I55" i="2"/>
  <c r="O59" i="2"/>
  <c r="U59" i="2" s="1"/>
  <c r="L55" i="2"/>
  <c r="U58" i="2"/>
  <c r="O57" i="2"/>
  <c r="U57" i="2" s="1"/>
  <c r="O53" i="2"/>
  <c r="U53" i="2" s="1"/>
  <c r="O51" i="2"/>
  <c r="U51" i="2" s="1"/>
  <c r="O49" i="2"/>
  <c r="U49" i="2" s="1"/>
  <c r="O46" i="2"/>
  <c r="U46" i="2" s="1"/>
  <c r="P44" i="2"/>
  <c r="O39" i="2"/>
  <c r="U39" i="2" s="1"/>
  <c r="K13" i="2"/>
  <c r="K9" i="2" s="1"/>
  <c r="J13" i="2"/>
  <c r="J9" i="2" s="1"/>
  <c r="O29" i="2"/>
  <c r="U29" i="2" s="1"/>
  <c r="O25" i="2"/>
  <c r="O21" i="2"/>
  <c r="O17" i="2"/>
  <c r="Q44" i="2"/>
  <c r="O44" i="2" s="1"/>
  <c r="P55" i="2"/>
  <c r="F14" i="2"/>
  <c r="G13" i="2"/>
  <c r="G9" i="2" s="1"/>
  <c r="P28" i="2"/>
  <c r="L44" i="2"/>
  <c r="P14" i="2"/>
  <c r="Q28" i="2"/>
  <c r="I28" i="2"/>
  <c r="O31" i="2"/>
  <c r="U31" i="2" s="1"/>
  <c r="O33" i="2"/>
  <c r="U33" i="2" s="1"/>
  <c r="O35" i="2"/>
  <c r="U35" i="2" s="1"/>
  <c r="O38" i="2"/>
  <c r="U38" i="2" s="1"/>
  <c r="O40" i="2"/>
  <c r="U40" i="2" s="1"/>
  <c r="O43" i="2"/>
  <c r="U43" i="2" s="1"/>
  <c r="O45" i="2"/>
  <c r="U45" i="2" s="1"/>
  <c r="O47" i="2"/>
  <c r="U47" i="2" s="1"/>
  <c r="O50" i="2"/>
  <c r="U50" i="2" s="1"/>
  <c r="O52" i="2"/>
  <c r="U52" i="2" s="1"/>
  <c r="L14" i="2"/>
  <c r="L28" i="2"/>
  <c r="I44" i="2"/>
  <c r="F28" i="2"/>
  <c r="H13" i="2"/>
  <c r="I14" i="2"/>
  <c r="O15" i="2"/>
  <c r="U15" i="2" s="1"/>
  <c r="O19" i="2"/>
  <c r="U19" i="2" s="1"/>
  <c r="O22" i="2"/>
  <c r="U22" i="2" s="1"/>
  <c r="O26" i="2"/>
  <c r="U26" i="2" s="1"/>
  <c r="U17" i="2"/>
  <c r="U21" i="2"/>
  <c r="U25" i="2"/>
  <c r="Q14" i="2"/>
  <c r="M13" i="2"/>
  <c r="O16" i="2"/>
  <c r="U16" i="2" s="1"/>
  <c r="O20" i="2"/>
  <c r="U20" i="2" s="1"/>
  <c r="O23" i="2"/>
  <c r="U23" i="2" s="1"/>
  <c r="O27" i="2"/>
  <c r="U27" i="2" s="1"/>
  <c r="F44" i="2"/>
  <c r="F55" i="2"/>
  <c r="O28" i="2" l="1"/>
  <c r="O55" i="2"/>
  <c r="U55" i="2" s="1"/>
  <c r="I9" i="2"/>
  <c r="I13" i="2"/>
  <c r="O14" i="2"/>
  <c r="U14" i="2" s="1"/>
  <c r="U28" i="2"/>
  <c r="U44" i="2"/>
  <c r="Q13" i="2"/>
  <c r="H9" i="2"/>
  <c r="Q9" i="2" s="1"/>
  <c r="M9" i="2"/>
  <c r="L9" i="2" s="1"/>
  <c r="L13" i="2"/>
  <c r="P13" i="2"/>
  <c r="F13" i="2"/>
  <c r="O13" i="2" l="1"/>
  <c r="U13" i="2" s="1"/>
  <c r="P9" i="2"/>
  <c r="O9" i="2" s="1"/>
  <c r="F9" i="2"/>
  <c r="U9" i="2" l="1"/>
</calcChain>
</file>

<file path=xl/sharedStrings.xml><?xml version="1.0" encoding="utf-8"?>
<sst xmlns="http://schemas.openxmlformats.org/spreadsheetml/2006/main" count="470" uniqueCount="127">
  <si>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</si>
  <si>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</si>
  <si>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</si>
  <si>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</si>
  <si>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</si>
  <si>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</si>
  <si>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</si>
  <si>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</si>
  <si>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</si>
  <si>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</si>
  <si>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</si>
  <si>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</si>
  <si>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</si>
  <si>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</si>
  <si>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</si>
  <si>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</si>
  <si>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</si>
  <si>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</si>
  <si>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</si>
  <si>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</si>
  <si>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</si>
  <si>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</si>
  <si>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</si>
  <si>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</si>
  <si>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</si>
  <si>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</si>
  <si>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</si>
  <si>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</si>
  <si>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</si>
  <si>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</si>
  <si>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</si>
  <si>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</si>
  <si>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</si>
  <si>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</si>
  <si>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</si>
  <si>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</si>
  <si>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</si>
  <si>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</si>
  <si>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</si>
  <si>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</si>
  <si>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</si>
  <si>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</si>
  <si>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</si>
  <si>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</si>
  <si>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</si>
  <si>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</si>
  <si>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</si>
  <si>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</si>
  <si>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</si>
  <si>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</si>
  <si>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</si>
  <si>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</si>
  <si>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</si>
  <si>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</si>
  <si>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</si>
  <si>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</si>
  <si>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</si>
  <si>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</si>
  <si>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</si>
  <si>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</si>
  <si>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</si>
  <si>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</si>
  <si>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</si>
  <si>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</si>
  <si>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</si>
  <si>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</si>
  <si>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</si>
  <si>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</si>
  <si>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</si>
  <si>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</si>
  <si>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</si>
  <si>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</si>
  <si>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</si>
  <si>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</si>
  <si>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</si>
  <si>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</si>
  <si>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</si>
  <si>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注：調査市町の範囲は令和2年1月1日現在のものであり、それ以降に合併が行われた市町については旧市町を調査範囲としている。</t>
    <rPh sb="10" eb="12">
      <t>レイワ</t>
    </rPh>
    <phoneticPr fontId="8"/>
  </si>
  <si>
    <t>　  調査対象数が3未満の場合には、調査結果の秘密の保護の観点から「X」表示とする秘匿措置を施している。</t>
    <phoneticPr fontId="8"/>
  </si>
  <si>
    <t>東京都区部</t>
  </si>
  <si>
    <t>焼津市</t>
  </si>
  <si>
    <t>福岡市</t>
  </si>
  <si>
    <t>大阪市</t>
  </si>
  <si>
    <t>仙台市</t>
  </si>
  <si>
    <t>八戸市</t>
  </si>
  <si>
    <t>神戸市</t>
  </si>
  <si>
    <t>名古屋市</t>
  </si>
  <si>
    <t>下関市</t>
  </si>
  <si>
    <t>川崎市</t>
  </si>
  <si>
    <t>金沢市</t>
  </si>
  <si>
    <t>札幌市</t>
  </si>
  <si>
    <t>塩釜市</t>
  </si>
  <si>
    <t>静岡市</t>
  </si>
  <si>
    <t>気仙沼市</t>
  </si>
  <si>
    <t>石巻市</t>
  </si>
  <si>
    <t>いわき市</t>
  </si>
  <si>
    <t>三浦市</t>
  </si>
  <si>
    <t>指宿市</t>
  </si>
  <si>
    <t>枕崎市</t>
  </si>
  <si>
    <t>横浜市</t>
  </si>
  <si>
    <t>船橋市</t>
  </si>
  <si>
    <t>小樽市</t>
  </si>
  <si>
    <t>白糠町</t>
  </si>
  <si>
    <t>新潟市</t>
  </si>
  <si>
    <t>函館市</t>
  </si>
  <si>
    <t>留萌市</t>
  </si>
  <si>
    <t>境港市</t>
  </si>
  <si>
    <t>神栖市</t>
  </si>
  <si>
    <t>唐津市</t>
  </si>
  <si>
    <t>女川町</t>
  </si>
  <si>
    <t>長崎市</t>
  </si>
  <si>
    <t>鹿児島市</t>
  </si>
  <si>
    <t>沼津市</t>
  </si>
  <si>
    <t>釧路市</t>
  </si>
  <si>
    <t>佐世保市</t>
  </si>
  <si>
    <t>銚子市</t>
  </si>
  <si>
    <t>大船渡市</t>
  </si>
  <si>
    <t>釜石市</t>
  </si>
  <si>
    <t>紋別市</t>
  </si>
  <si>
    <t>青森市</t>
  </si>
  <si>
    <t>広島市</t>
  </si>
  <si>
    <t>ひたちなか市</t>
  </si>
  <si>
    <t>北九州市</t>
  </si>
  <si>
    <t>根室市</t>
  </si>
  <si>
    <t>　１　品目別月間入・出庫量及び月末在庫量（令和2年3月分）</t>
    <rPh sb="21" eb="23">
      <t>レイワ</t>
    </rPh>
    <phoneticPr fontId="6"/>
  </si>
  <si>
    <t>　２　主要品目別月末在庫量の上位７市町（令和2年3月分）</t>
    <rPh sb="20" eb="22">
      <t>レイワ</t>
    </rPh>
    <phoneticPr fontId="6"/>
  </si>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</sst>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cellXfs>
  <cellStyles count="2">
    <cellStyle name="標準" xfId="0" builtinId="0"/>
    <cellStyle name="標準 2" xfId="1" xr:uid="{246CFE96-64CF-40BD-990C-1A04D2949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4A13F-F26B-4B26-BD81-74D641E00767}">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1" t="s">
        <v>124</v>
      </c>
      <c r="B3" s="51"/>
      <c r="C3" s="51"/>
      <c r="D3" s="51"/>
      <c r="E3" s="51"/>
      <c r="F3" s="51"/>
      <c r="G3" s="51"/>
      <c r="H3" s="51"/>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2" t="s">
        <v>2</v>
      </c>
      <c r="B5" s="52"/>
      <c r="C5" s="52"/>
      <c r="D5" s="52"/>
      <c r="E5" s="47"/>
      <c r="F5" s="55" t="s">
        <v>3</v>
      </c>
      <c r="G5" s="54"/>
      <c r="H5" s="49"/>
      <c r="I5" s="56" t="s">
        <v>4</v>
      </c>
      <c r="J5" s="56"/>
      <c r="K5" s="56"/>
      <c r="L5" s="57" t="s">
        <v>5</v>
      </c>
      <c r="M5" s="58"/>
      <c r="N5" s="58"/>
      <c r="O5" s="59" t="s">
        <v>6</v>
      </c>
      <c r="P5" s="57"/>
      <c r="Q5" s="60"/>
      <c r="R5" s="59" t="s">
        <v>7</v>
      </c>
      <c r="S5" s="57"/>
      <c r="T5" s="57"/>
      <c r="U5" s="61" t="s">
        <v>8</v>
      </c>
      <c r="V5" s="7"/>
    </row>
    <row r="6" spans="1:22" s="8" customFormat="1" ht="18" customHeight="1" x14ac:dyDescent="0.15">
      <c r="A6" s="53"/>
      <c r="B6" s="53"/>
      <c r="C6" s="53"/>
      <c r="D6" s="53"/>
      <c r="E6" s="47"/>
      <c r="F6" s="45" t="s">
        <v>9</v>
      </c>
      <c r="G6" s="45" t="s">
        <v>10</v>
      </c>
      <c r="H6" s="45" t="s">
        <v>11</v>
      </c>
      <c r="I6" s="41" t="s">
        <v>9</v>
      </c>
      <c r="J6" s="41" t="s">
        <v>10</v>
      </c>
      <c r="K6" s="41" t="s">
        <v>11</v>
      </c>
      <c r="L6" s="47" t="s">
        <v>12</v>
      </c>
      <c r="M6" s="49" t="s">
        <v>13</v>
      </c>
      <c r="N6" s="46" t="s">
        <v>14</v>
      </c>
      <c r="O6" s="41" t="s">
        <v>12</v>
      </c>
      <c r="P6" s="41" t="s">
        <v>13</v>
      </c>
      <c r="Q6" s="41" t="s">
        <v>14</v>
      </c>
      <c r="R6" s="43" t="s">
        <v>15</v>
      </c>
      <c r="S6" s="43" t="s">
        <v>16</v>
      </c>
      <c r="T6" s="43" t="s">
        <v>17</v>
      </c>
      <c r="U6" s="62"/>
      <c r="V6" s="7"/>
    </row>
    <row r="7" spans="1:22" s="8" customFormat="1" ht="18" customHeight="1" x14ac:dyDescent="0.15">
      <c r="A7" s="54"/>
      <c r="B7" s="54"/>
      <c r="C7" s="54"/>
      <c r="D7" s="54"/>
      <c r="E7" s="49"/>
      <c r="F7" s="46"/>
      <c r="G7" s="46"/>
      <c r="H7" s="46"/>
      <c r="I7" s="41"/>
      <c r="J7" s="41"/>
      <c r="K7" s="41"/>
      <c r="L7" s="48"/>
      <c r="M7" s="50"/>
      <c r="N7" s="42"/>
      <c r="O7" s="42"/>
      <c r="P7" s="42"/>
      <c r="Q7" s="42"/>
      <c r="R7" s="44"/>
      <c r="S7" s="44"/>
      <c r="T7" s="44"/>
      <c r="U7" s="63"/>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0" t="s">
        <v>19</v>
      </c>
      <c r="B9" s="40"/>
      <c r="C9" s="40"/>
      <c r="D9" s="40"/>
      <c r="E9" s="13">
        <v>1</v>
      </c>
      <c r="F9" s="14">
        <f>IF(ISERR(G9+H9),"-",G9+H9)</f>
        <v>743771.56400000001</v>
      </c>
      <c r="G9" s="15">
        <f>SUBTOTAL(9,G11:G64)</f>
        <v>366407.02499999997</v>
      </c>
      <c r="H9" s="15">
        <f>SUBTOTAL(9,H11:H64)</f>
        <v>377364.53900000005</v>
      </c>
      <c r="I9" s="14">
        <f>IF(ISERR(J9+K9),"-",J9+K9)</f>
        <v>261027.75200000001</v>
      </c>
      <c r="J9" s="15">
        <f>SUBTOTAL(9,J11:J64)</f>
        <v>140226.05499999999</v>
      </c>
      <c r="K9" s="15">
        <f>SUBTOTAL(9,K11:K64)</f>
        <v>120801.69700000001</v>
      </c>
      <c r="L9" s="14">
        <f>IF(ISERR(M9+N9),"-",M9+N9)</f>
        <v>254151.32199999999</v>
      </c>
      <c r="M9" s="15">
        <f>SUBTOTAL(9,M11:M64)</f>
        <v>133324.98699999999</v>
      </c>
      <c r="N9" s="15">
        <f>SUBTOTAL(9,N11:N64)</f>
        <v>120826.33499999999</v>
      </c>
      <c r="O9" s="14">
        <f>IF(ISERR(P9+Q9),"-",P9+Q9)</f>
        <v>750647.99400000006</v>
      </c>
      <c r="P9" s="14">
        <f>IF(ISERR(G9+J9-M9),"-",G9+J9-M9)</f>
        <v>373308.09299999999</v>
      </c>
      <c r="Q9" s="14">
        <f>IF(ISERR(H9+K9-N9),"-",H9+K9-N9)</f>
        <v>377339.90100000007</v>
      </c>
      <c r="R9" s="16">
        <v>106.58485892180326</v>
      </c>
      <c r="S9" s="16">
        <v>100.83937881408882</v>
      </c>
      <c r="T9" s="16">
        <v>93.326879411873293</v>
      </c>
      <c r="U9" s="16">
        <f>IF(ISERR(O9/F9*100),"-",O9/F9*100)</f>
        <v>100.9245352111902</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0" t="s">
        <v>20</v>
      </c>
      <c r="B11" s="40"/>
      <c r="C11" s="40"/>
      <c r="D11" s="40"/>
      <c r="E11" s="13">
        <v>2</v>
      </c>
      <c r="F11" s="14">
        <f>IF(ISERR(G11+H11),"-",G11+H11)</f>
        <v>439.39100000000002</v>
      </c>
      <c r="G11" s="15">
        <v>113</v>
      </c>
      <c r="H11" s="15">
        <v>326.39100000000002</v>
      </c>
      <c r="I11" s="14">
        <f>IF(ISERR(J11+K11),"-",J11+K11)</f>
        <v>5575.2420000000002</v>
      </c>
      <c r="J11" s="15">
        <v>1115</v>
      </c>
      <c r="K11" s="15">
        <v>4460.2420000000002</v>
      </c>
      <c r="L11" s="14">
        <f>IF(ISERR(M11+N11),"-",M11+N11)</f>
        <v>5620.86</v>
      </c>
      <c r="M11" s="14">
        <v>1130</v>
      </c>
      <c r="N11" s="14">
        <v>4490.8599999999997</v>
      </c>
      <c r="O11" s="14">
        <f>IF(ISERR(P11+Q11),"-",P11+Q11)</f>
        <v>393.77300000000014</v>
      </c>
      <c r="P11" s="14">
        <f>IF(ISERR(G11+J11-M11),"-",G11+J11-M11)</f>
        <v>98</v>
      </c>
      <c r="Q11" s="14">
        <f>IF(ISERR(H11+K11-N11),"-",H11+K11-N11)</f>
        <v>295.77300000000014</v>
      </c>
      <c r="R11" s="16">
        <v>134.54545279035156</v>
      </c>
      <c r="S11" s="16">
        <v>133.39753788669873</v>
      </c>
      <c r="T11" s="16">
        <v>93.168073668868672</v>
      </c>
      <c r="U11" s="16">
        <f>IF(ISERR(O11/F11*100),"-",O11/F11*100)</f>
        <v>89.617902961143969</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0" t="s">
        <v>21</v>
      </c>
      <c r="B13" s="40"/>
      <c r="C13" s="40"/>
      <c r="D13" s="40"/>
      <c r="E13" s="13">
        <v>3</v>
      </c>
      <c r="F13" s="14">
        <f>IF(ISERR(G13+H13),"-",G13+H13)</f>
        <v>638656.28900000011</v>
      </c>
      <c r="G13" s="15">
        <f>SUBTOTAL(9,G14:G53)</f>
        <v>314156.33500000008</v>
      </c>
      <c r="H13" s="15">
        <f>SUBTOTAL(9,H14:H53)</f>
        <v>324499.95400000003</v>
      </c>
      <c r="I13" s="14">
        <f>IF(ISERR(J13+K13),"-",J13+K13)</f>
        <v>213321.28599999996</v>
      </c>
      <c r="J13" s="15">
        <f>SUBTOTAL(9,J14:J53)</f>
        <v>115641.86499999999</v>
      </c>
      <c r="K13" s="15">
        <f>SUBTOTAL(9,K14:K53)</f>
        <v>97679.420999999988</v>
      </c>
      <c r="L13" s="14">
        <f>IF(ISERR(M13+N13),"-",M13+N13)</f>
        <v>208199.63999999996</v>
      </c>
      <c r="M13" s="15">
        <f>SUBTOTAL(9,M14:M53)</f>
        <v>111585.31699999997</v>
      </c>
      <c r="N13" s="15">
        <f>SUBTOTAL(9,N14:N53)</f>
        <v>96614.323000000004</v>
      </c>
      <c r="O13" s="14">
        <f>IF(ISERR(P13+Q13),"-",P13+Q13)</f>
        <v>643777.93500000006</v>
      </c>
      <c r="P13" s="14">
        <f t="shared" ref="P13:Q17" si="0">IF(ISERR(G13+J13-M13),"-",G13+J13-M13)</f>
        <v>318212.88300000009</v>
      </c>
      <c r="Q13" s="14">
        <f t="shared" si="0"/>
        <v>325565.05200000003</v>
      </c>
      <c r="R13" s="16">
        <v>106.18677178848132</v>
      </c>
      <c r="S13" s="16">
        <v>99.921416613233177</v>
      </c>
      <c r="T13" s="16">
        <v>92.94590844794034</v>
      </c>
      <c r="U13" s="16">
        <f>IF(ISERR(O13/F13*100),"-",O13/F13*100)</f>
        <v>100.80194090126622</v>
      </c>
      <c r="V13" s="16"/>
    </row>
    <row r="14" spans="1:22" s="8" customFormat="1" ht="12" customHeight="1" x14ac:dyDescent="0.15">
      <c r="A14" s="17"/>
      <c r="B14" s="17"/>
      <c r="C14" s="40" t="s">
        <v>22</v>
      </c>
      <c r="D14" s="40"/>
      <c r="E14" s="13">
        <v>4</v>
      </c>
      <c r="F14" s="14">
        <f>IF(ISERR(G14+H14),"-",G14+H14)</f>
        <v>38200.864999999998</v>
      </c>
      <c r="G14" s="15">
        <f>SUBTOTAL(9,G15:G21)</f>
        <v>34688.334999999999</v>
      </c>
      <c r="H14" s="15">
        <f>SUBTOTAL(9,H15:H21)</f>
        <v>3512.5299999999997</v>
      </c>
      <c r="I14" s="14">
        <f>IF(ISERR(J14+K14),"-",J14+K14)</f>
        <v>20783.783999999996</v>
      </c>
      <c r="J14" s="15">
        <f>SUBTOTAL(9,J15:J21)</f>
        <v>18243.092999999997</v>
      </c>
      <c r="K14" s="15">
        <f>SUBTOTAL(9,K15:K21)</f>
        <v>2540.6909999999998</v>
      </c>
      <c r="L14" s="14">
        <f>IF(ISERR(M14+N14),"-",M14+N14)</f>
        <v>19667.066999999999</v>
      </c>
      <c r="M14" s="15">
        <f>SUBTOTAL(9,M15:M21)</f>
        <v>17062.989999999998</v>
      </c>
      <c r="N14" s="15">
        <f>SUBTOTAL(9,N15:N21)</f>
        <v>2604.0769999999998</v>
      </c>
      <c r="O14" s="14">
        <f>IF(ISERR(P14+Q14),"-",P14+Q14)</f>
        <v>39317.582000000002</v>
      </c>
      <c r="P14" s="14">
        <f t="shared" si="0"/>
        <v>35868.438000000002</v>
      </c>
      <c r="Q14" s="14">
        <f t="shared" si="0"/>
        <v>3449.1439999999998</v>
      </c>
      <c r="R14" s="16">
        <v>111.76106543645048</v>
      </c>
      <c r="S14" s="16">
        <v>104.04621864677314</v>
      </c>
      <c r="T14" s="16">
        <v>96.955025489001969</v>
      </c>
      <c r="U14" s="16">
        <f>IF(ISERR(O14/F14*100),"-",O14/F14*100)</f>
        <v>102.92327673731995</v>
      </c>
      <c r="V14" s="16"/>
    </row>
    <row r="15" spans="1:22" s="8" customFormat="1" ht="12" customHeight="1" x14ac:dyDescent="0.15">
      <c r="A15" s="17"/>
      <c r="B15" s="17"/>
      <c r="C15" s="17"/>
      <c r="D15" s="17" t="s">
        <v>23</v>
      </c>
      <c r="E15" s="13">
        <v>5</v>
      </c>
      <c r="F15" s="14">
        <f>IF(ISERR(G15+H15),"-",G15+H15)</f>
        <v>4103.7139999999999</v>
      </c>
      <c r="G15" s="15">
        <v>4077.6840000000002</v>
      </c>
      <c r="H15" s="15">
        <v>26.03</v>
      </c>
      <c r="I15" s="14">
        <f>IF(ISERR(J15+K15),"-",J15+K15)</f>
        <v>937.17899999999997</v>
      </c>
      <c r="J15" s="15">
        <v>885.17899999999997</v>
      </c>
      <c r="K15" s="15">
        <v>52</v>
      </c>
      <c r="L15" s="14">
        <f>IF(ISERR(M15+N15),"-",M15+N15)</f>
        <v>1829.3889999999999</v>
      </c>
      <c r="M15" s="14">
        <v>1774.3889999999999</v>
      </c>
      <c r="N15" s="14">
        <v>55</v>
      </c>
      <c r="O15" s="14">
        <f>IF(ISERR(P15+Q15),"-",P15+Q15)</f>
        <v>3211.5040000000004</v>
      </c>
      <c r="P15" s="14">
        <f t="shared" si="0"/>
        <v>3188.4740000000002</v>
      </c>
      <c r="Q15" s="14">
        <f t="shared" si="0"/>
        <v>23.03</v>
      </c>
      <c r="R15" s="16">
        <v>90.451602193201296</v>
      </c>
      <c r="S15" s="16">
        <v>113.19965125337778</v>
      </c>
      <c r="T15" s="16">
        <v>85.773203806119412</v>
      </c>
      <c r="U15" s="16">
        <f>IF(ISERR(O15/F15*100),"-",O15/F15*100)</f>
        <v>78.258475127652673</v>
      </c>
      <c r="V15" s="16"/>
    </row>
    <row r="16" spans="1:22" s="8" customFormat="1" ht="12" customHeight="1" x14ac:dyDescent="0.15">
      <c r="A16" s="17"/>
      <c r="B16" s="17"/>
      <c r="C16" s="17"/>
      <c r="D16" s="17" t="s">
        <v>24</v>
      </c>
      <c r="E16" s="13">
        <v>6</v>
      </c>
      <c r="F16" s="14">
        <f>IF(ISERR(G16+H16),"-",G16+H16)</f>
        <v>9186.2240000000002</v>
      </c>
      <c r="G16" s="15">
        <v>8855.0439999999999</v>
      </c>
      <c r="H16" s="15">
        <v>331.18</v>
      </c>
      <c r="I16" s="14">
        <f>IF(ISERR(J16+K16),"-",J16+K16)</f>
        <v>6562.8770000000004</v>
      </c>
      <c r="J16" s="15">
        <v>6200.277</v>
      </c>
      <c r="K16" s="15">
        <v>362.6</v>
      </c>
      <c r="L16" s="14">
        <f>IF(ISERR(M16+N16),"-",M16+N16)</f>
        <v>5381.3399999999992</v>
      </c>
      <c r="M16" s="14">
        <v>5091.9399999999996</v>
      </c>
      <c r="N16" s="14">
        <v>289.39999999999998</v>
      </c>
      <c r="O16" s="14">
        <f>IF(ISERR(P16+Q16),"-",P16+Q16)</f>
        <v>10367.761</v>
      </c>
      <c r="P16" s="14">
        <f t="shared" si="0"/>
        <v>9963.3810000000012</v>
      </c>
      <c r="Q16" s="14">
        <f t="shared" si="0"/>
        <v>404.38</v>
      </c>
      <c r="R16" s="16">
        <v>124.58901276306706</v>
      </c>
      <c r="S16" s="16">
        <v>98.36871074571421</v>
      </c>
      <c r="T16" s="16">
        <v>113.19262754880346</v>
      </c>
      <c r="U16" s="16">
        <f>IF(ISERR(O16/F16*100),"-",O16/F16*100)</f>
        <v>112.862053004586</v>
      </c>
      <c r="V16" s="16"/>
    </row>
    <row r="17" spans="1:22" s="8" customFormat="1" ht="12" customHeight="1" x14ac:dyDescent="0.15">
      <c r="A17" s="17"/>
      <c r="B17" s="17"/>
      <c r="C17" s="17"/>
      <c r="D17" s="17" t="s">
        <v>25</v>
      </c>
      <c r="E17" s="13">
        <v>7</v>
      </c>
      <c r="F17" s="14">
        <f>IF(ISERR(G17+H17),"-",G17+H17)</f>
        <v>14910.077000000001</v>
      </c>
      <c r="G17" s="15">
        <v>14631.307000000001</v>
      </c>
      <c r="H17" s="15">
        <v>278.77</v>
      </c>
      <c r="I17" s="14">
        <f>IF(ISERR(J17+K17),"-",J17+K17)</f>
        <v>9072.0679999999993</v>
      </c>
      <c r="J17" s="15">
        <v>8757.5679999999993</v>
      </c>
      <c r="K17" s="15">
        <v>314.5</v>
      </c>
      <c r="L17" s="14">
        <f>IF(ISERR(M17+N17),"-",M17+N17)</f>
        <v>8201.9600000000009</v>
      </c>
      <c r="M17" s="14">
        <v>7932.26</v>
      </c>
      <c r="N17" s="14">
        <v>269.7</v>
      </c>
      <c r="O17" s="14">
        <f>IF(ISERR(P17+Q17),"-",P17+Q17)</f>
        <v>15780.184999999999</v>
      </c>
      <c r="P17" s="14">
        <f t="shared" si="0"/>
        <v>15456.615</v>
      </c>
      <c r="Q17" s="14">
        <f t="shared" si="0"/>
        <v>323.57</v>
      </c>
      <c r="R17" s="16">
        <v>118.72173558569669</v>
      </c>
      <c r="S17" s="16">
        <v>109.1176328941378</v>
      </c>
      <c r="T17" s="16">
        <v>94.79854643932903</v>
      </c>
      <c r="U17" s="16">
        <f>IF(ISERR(O17/F17*100),"-",O17/F17*100)</f>
        <v>105.83570426899873</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2452.4429999999998</v>
      </c>
      <c r="G19" s="15">
        <v>2347.5929999999998</v>
      </c>
      <c r="H19" s="15">
        <v>104.85</v>
      </c>
      <c r="I19" s="14">
        <f>IF(ISERR(J19+K19),"-",J19+K19)</f>
        <v>1131.9110000000001</v>
      </c>
      <c r="J19" s="15">
        <v>987.91099999999994</v>
      </c>
      <c r="K19" s="15">
        <v>144</v>
      </c>
      <c r="L19" s="14">
        <f>IF(ISERR(M19+N19),"-",M19+N19)</f>
        <v>876.62099999999998</v>
      </c>
      <c r="M19" s="14">
        <v>742.62099999999998</v>
      </c>
      <c r="N19" s="14">
        <v>134</v>
      </c>
      <c r="O19" s="14">
        <f>IF(ISERR(P19+Q19),"-",P19+Q19)</f>
        <v>2707.7329999999997</v>
      </c>
      <c r="P19" s="14">
        <f t="shared" ref="P19:Q23" si="1">IF(ISERR(G19+J19-M19),"-",G19+J19-M19)</f>
        <v>2592.8829999999998</v>
      </c>
      <c r="Q19" s="14">
        <f t="shared" si="1"/>
        <v>114.85</v>
      </c>
      <c r="R19" s="16">
        <v>79.222647140341508</v>
      </c>
      <c r="S19" s="16">
        <v>102.80966476830262</v>
      </c>
      <c r="T19" s="16">
        <v>67.050544950828879</v>
      </c>
      <c r="U19" s="16">
        <f>IF(ISERR(O19/F19*100),"-",O19/F19*100)</f>
        <v>110.40962012165012</v>
      </c>
      <c r="V19" s="16"/>
    </row>
    <row r="20" spans="1:22" s="8" customFormat="1" ht="12" customHeight="1" x14ac:dyDescent="0.15">
      <c r="A20" s="17"/>
      <c r="B20" s="17"/>
      <c r="C20" s="17"/>
      <c r="D20" s="17" t="s">
        <v>27</v>
      </c>
      <c r="E20" s="13">
        <v>9</v>
      </c>
      <c r="F20" s="14">
        <f>IF(ISERR(G20+H20),"-",G20+H20)</f>
        <v>3119.2370000000001</v>
      </c>
      <c r="G20" s="15">
        <v>3099.2370000000001</v>
      </c>
      <c r="H20" s="15">
        <v>20</v>
      </c>
      <c r="I20" s="14">
        <f>IF(ISERR(J20+K20),"-",J20+K20)</f>
        <v>884.70799999999997</v>
      </c>
      <c r="J20" s="15">
        <v>868.60799999999995</v>
      </c>
      <c r="K20" s="15">
        <v>16.100000000000001</v>
      </c>
      <c r="L20" s="14">
        <f>IF(ISERR(M20+N20),"-",M20+N20)</f>
        <v>1054.8799999999999</v>
      </c>
      <c r="M20" s="14">
        <v>1042.28</v>
      </c>
      <c r="N20" s="14">
        <v>12.6</v>
      </c>
      <c r="O20" s="14">
        <f>IF(ISERR(P20+Q20),"-",P20+Q20)</f>
        <v>2949.0650000000005</v>
      </c>
      <c r="P20" s="14">
        <f t="shared" si="1"/>
        <v>2925.5650000000005</v>
      </c>
      <c r="Q20" s="14">
        <f t="shared" si="1"/>
        <v>23.5</v>
      </c>
      <c r="R20" s="16">
        <v>124.89101956001265</v>
      </c>
      <c r="S20" s="16">
        <v>115.72998822820821</v>
      </c>
      <c r="T20" s="16">
        <v>126.84701571982265</v>
      </c>
      <c r="U20" s="16">
        <f>IF(ISERR(O20/F20*100),"-",O20/F20*100)</f>
        <v>94.544435065370166</v>
      </c>
      <c r="V20" s="16"/>
    </row>
    <row r="21" spans="1:22" s="8" customFormat="1" ht="12" customHeight="1" x14ac:dyDescent="0.15">
      <c r="A21" s="17"/>
      <c r="B21" s="17"/>
      <c r="C21" s="17"/>
      <c r="D21" s="17" t="s">
        <v>28</v>
      </c>
      <c r="E21" s="13">
        <v>10</v>
      </c>
      <c r="F21" s="14">
        <f>IF(ISERR(G21+H21),"-",G21+H21)</f>
        <v>4429.17</v>
      </c>
      <c r="G21" s="15">
        <v>1677.47</v>
      </c>
      <c r="H21" s="15">
        <v>2751.7</v>
      </c>
      <c r="I21" s="14">
        <f>IF(ISERR(J21+K21),"-",J21+K21)</f>
        <v>2195.0410000000002</v>
      </c>
      <c r="J21" s="15">
        <v>543.54999999999995</v>
      </c>
      <c r="K21" s="15">
        <v>1651.491</v>
      </c>
      <c r="L21" s="14">
        <f>IF(ISERR(M21+N21),"-",M21+N21)</f>
        <v>2322.877</v>
      </c>
      <c r="M21" s="14">
        <v>479.5</v>
      </c>
      <c r="N21" s="14">
        <v>1843.377</v>
      </c>
      <c r="O21" s="14">
        <f>IF(ISERR(P21+Q21),"-",P21+Q21)</f>
        <v>4301.3339999999998</v>
      </c>
      <c r="P21" s="14">
        <f t="shared" si="1"/>
        <v>1741.52</v>
      </c>
      <c r="Q21" s="14">
        <f t="shared" si="1"/>
        <v>2559.8139999999999</v>
      </c>
      <c r="R21" s="16">
        <v>87.30296546128514</v>
      </c>
      <c r="S21" s="16">
        <v>91.639458734416905</v>
      </c>
      <c r="T21" s="16">
        <v>92.710155079695241</v>
      </c>
      <c r="U21" s="16">
        <f>IF(ISERR(O21/F21*100),"-",O21/F21*100)</f>
        <v>97.113770751630653</v>
      </c>
      <c r="V21" s="16"/>
    </row>
    <row r="22" spans="1:22" s="8" customFormat="1" ht="12" customHeight="1" x14ac:dyDescent="0.15">
      <c r="A22" s="17"/>
      <c r="B22" s="17"/>
      <c r="C22" s="40" t="s">
        <v>29</v>
      </c>
      <c r="D22" s="40"/>
      <c r="E22" s="13">
        <v>11</v>
      </c>
      <c r="F22" s="14">
        <f>IF(ISERR(G22+H22),"-",G22+H22)</f>
        <v>2562.8739999999998</v>
      </c>
      <c r="G22" s="15">
        <v>2350.444</v>
      </c>
      <c r="H22" s="15">
        <v>212.43</v>
      </c>
      <c r="I22" s="14">
        <f>IF(ISERR(J22+K22),"-",J22+K22)</f>
        <v>1455.34</v>
      </c>
      <c r="J22" s="15">
        <v>1326.34</v>
      </c>
      <c r="K22" s="15">
        <v>129</v>
      </c>
      <c r="L22" s="14">
        <f>IF(ISERR(M22+N22),"-",M22+N22)</f>
        <v>1155.489</v>
      </c>
      <c r="M22" s="14">
        <v>1041.489</v>
      </c>
      <c r="N22" s="14">
        <v>114</v>
      </c>
      <c r="O22" s="14">
        <f>IF(ISERR(P22+Q22),"-",P22+Q22)</f>
        <v>2862.7249999999995</v>
      </c>
      <c r="P22" s="14">
        <f t="shared" si="1"/>
        <v>2635.2949999999996</v>
      </c>
      <c r="Q22" s="14">
        <f t="shared" si="1"/>
        <v>227.43</v>
      </c>
      <c r="R22" s="16">
        <v>142.7163510806154</v>
      </c>
      <c r="S22" s="16">
        <v>93.605671318236389</v>
      </c>
      <c r="T22" s="16">
        <v>144.10383520146021</v>
      </c>
      <c r="U22" s="16">
        <f>IF(ISERR(O22/F22*100),"-",O22/F22*100)</f>
        <v>111.69979483969948</v>
      </c>
      <c r="V22" s="16"/>
    </row>
    <row r="23" spans="1:22" s="8" customFormat="1" ht="12" customHeight="1" x14ac:dyDescent="0.15">
      <c r="A23" s="17"/>
      <c r="B23" s="17"/>
      <c r="C23" s="40" t="s">
        <v>30</v>
      </c>
      <c r="D23" s="40"/>
      <c r="E23" s="13">
        <v>12</v>
      </c>
      <c r="F23" s="14">
        <f>IF(ISERR(G23+H23),"-",G23+H23)</f>
        <v>20487.27</v>
      </c>
      <c r="G23" s="15">
        <v>20172.006000000001</v>
      </c>
      <c r="H23" s="15">
        <v>315.26400000000001</v>
      </c>
      <c r="I23" s="14">
        <f>IF(ISERR(J23+K23),"-",J23+K23)</f>
        <v>13540.837</v>
      </c>
      <c r="J23" s="15">
        <v>13221.736999999999</v>
      </c>
      <c r="K23" s="15">
        <v>319.10000000000002</v>
      </c>
      <c r="L23" s="14">
        <f>IF(ISERR(M23+N23),"-",M23+N23)</f>
        <v>15486.781999999999</v>
      </c>
      <c r="M23" s="14">
        <v>15168.552</v>
      </c>
      <c r="N23" s="14">
        <v>318.23</v>
      </c>
      <c r="O23" s="14">
        <f>IF(ISERR(P23+Q23),"-",P23+Q23)</f>
        <v>18541.325000000004</v>
      </c>
      <c r="P23" s="14">
        <f t="shared" si="1"/>
        <v>18225.191000000003</v>
      </c>
      <c r="Q23" s="14">
        <f t="shared" si="1"/>
        <v>316.13400000000001</v>
      </c>
      <c r="R23" s="16">
        <v>107.49222098939282</v>
      </c>
      <c r="S23" s="16">
        <v>109.26080746192609</v>
      </c>
      <c r="T23" s="16">
        <v>89.713326407417568</v>
      </c>
      <c r="U23" s="16">
        <f>IF(ISERR(O23/F23*100),"-",O23/F23*100)</f>
        <v>90.501687145237042</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0" t="s">
        <v>31</v>
      </c>
      <c r="D25" s="40"/>
      <c r="E25" s="13">
        <v>13</v>
      </c>
      <c r="F25" s="14">
        <f>IF(ISERR(G25+H25),"-",G25+H25)</f>
        <v>78173.945999999996</v>
      </c>
      <c r="G25" s="15">
        <v>20516.740000000002</v>
      </c>
      <c r="H25" s="15">
        <v>57657.205999999998</v>
      </c>
      <c r="I25" s="14">
        <f>IF(ISERR(J25+K25),"-",J25+K25)</f>
        <v>16365.017</v>
      </c>
      <c r="J25" s="15">
        <v>3933.84</v>
      </c>
      <c r="K25" s="15">
        <v>12431.177</v>
      </c>
      <c r="L25" s="14">
        <f>IF(ISERR(M25+N25),"-",M25+N25)</f>
        <v>19458.753000000001</v>
      </c>
      <c r="M25" s="14">
        <v>5301.47</v>
      </c>
      <c r="N25" s="14">
        <v>14157.282999999999</v>
      </c>
      <c r="O25" s="14">
        <f>IF(ISERR(P25+Q25),"-",P25+Q25)</f>
        <v>75080.210000000006</v>
      </c>
      <c r="P25" s="14">
        <f t="shared" ref="P25:Q29" si="2">IF(ISERR(G25+J25-M25),"-",G25+J25-M25)</f>
        <v>19149.11</v>
      </c>
      <c r="Q25" s="14">
        <f t="shared" si="2"/>
        <v>55931.100000000006</v>
      </c>
      <c r="R25" s="16">
        <v>85.197109933780069</v>
      </c>
      <c r="S25" s="16">
        <v>113.26825947800593</v>
      </c>
      <c r="T25" s="16">
        <v>87.593868269037287</v>
      </c>
      <c r="U25" s="16">
        <f>IF(ISERR(O25/F25*100),"-",O25/F25*100)</f>
        <v>96.042497330248636</v>
      </c>
      <c r="V25" s="16"/>
    </row>
    <row r="26" spans="1:22" s="8" customFormat="1" ht="12" customHeight="1" x14ac:dyDescent="0.15">
      <c r="A26" s="17"/>
      <c r="B26" s="17"/>
      <c r="C26" s="40" t="s">
        <v>32</v>
      </c>
      <c r="D26" s="40"/>
      <c r="E26" s="13">
        <v>14</v>
      </c>
      <c r="F26" s="14">
        <f>IF(ISERR(G26+H26),"-",G26+H26)</f>
        <v>12782.014999999999</v>
      </c>
      <c r="G26" s="15">
        <v>527.45500000000004</v>
      </c>
      <c r="H26" s="15">
        <v>12254.56</v>
      </c>
      <c r="I26" s="14">
        <f>IF(ISERR(J26+K26),"-",J26+K26)</f>
        <v>4613.4299999999994</v>
      </c>
      <c r="J26" s="15">
        <v>94.73</v>
      </c>
      <c r="K26" s="15">
        <v>4518.7</v>
      </c>
      <c r="L26" s="14">
        <f>IF(ISERR(M26+N26),"-",M26+N26)</f>
        <v>4777.42</v>
      </c>
      <c r="M26" s="14">
        <v>165.12</v>
      </c>
      <c r="N26" s="14">
        <v>4612.3</v>
      </c>
      <c r="O26" s="14">
        <f>IF(ISERR(P26+Q26),"-",P26+Q26)</f>
        <v>12618.025</v>
      </c>
      <c r="P26" s="14">
        <f t="shared" si="2"/>
        <v>457.06500000000005</v>
      </c>
      <c r="Q26" s="14">
        <f t="shared" si="2"/>
        <v>12160.96</v>
      </c>
      <c r="R26" s="16">
        <v>86.668106930172257</v>
      </c>
      <c r="S26" s="16">
        <v>99.227765546462834</v>
      </c>
      <c r="T26" s="16">
        <v>70.941325657877158</v>
      </c>
      <c r="U26" s="16">
        <f>IF(ISERR(O26/F26*100),"-",O26/F26*100)</f>
        <v>98.717025445518573</v>
      </c>
      <c r="V26" s="16"/>
    </row>
    <row r="27" spans="1:22" s="8" customFormat="1" ht="12" customHeight="1" x14ac:dyDescent="0.15">
      <c r="A27" s="17"/>
      <c r="B27" s="17"/>
      <c r="C27" s="40" t="s">
        <v>33</v>
      </c>
      <c r="D27" s="40"/>
      <c r="E27" s="13">
        <v>15</v>
      </c>
      <c r="F27" s="14">
        <f>IF(ISERR(G27+H27),"-",G27+H27)</f>
        <v>6992.0470000000005</v>
      </c>
      <c r="G27" s="15">
        <v>4791.17</v>
      </c>
      <c r="H27" s="15">
        <v>2200.877</v>
      </c>
      <c r="I27" s="14">
        <f>IF(ISERR(J27+K27),"-",J27+K27)</f>
        <v>1122.2069999999999</v>
      </c>
      <c r="J27" s="15">
        <v>828.37</v>
      </c>
      <c r="K27" s="15">
        <v>293.83699999999999</v>
      </c>
      <c r="L27" s="14">
        <f>IF(ISERR(M27+N27),"-",M27+N27)</f>
        <v>2169.58</v>
      </c>
      <c r="M27" s="14">
        <v>1826.34</v>
      </c>
      <c r="N27" s="14">
        <v>343.24</v>
      </c>
      <c r="O27" s="14">
        <f>IF(ISERR(P27+Q27),"-",P27+Q27)</f>
        <v>5944.674</v>
      </c>
      <c r="P27" s="14">
        <f t="shared" si="2"/>
        <v>3793.2</v>
      </c>
      <c r="Q27" s="14">
        <f t="shared" si="2"/>
        <v>2151.4740000000002</v>
      </c>
      <c r="R27" s="16">
        <v>101.833666061706</v>
      </c>
      <c r="S27" s="16">
        <v>109.90780141843972</v>
      </c>
      <c r="T27" s="16">
        <v>104.27478130914564</v>
      </c>
      <c r="U27" s="16">
        <f>IF(ISERR(O27/F27*100),"-",O27/F27*100)</f>
        <v>85.02050973055529</v>
      </c>
      <c r="V27" s="16"/>
    </row>
    <row r="28" spans="1:22" s="8" customFormat="1" ht="12" customHeight="1" x14ac:dyDescent="0.15">
      <c r="A28" s="17"/>
      <c r="B28" s="17"/>
      <c r="C28" s="40" t="s">
        <v>34</v>
      </c>
      <c r="D28" s="40"/>
      <c r="E28" s="13">
        <v>16</v>
      </c>
      <c r="F28" s="14">
        <f>IF(ISERR(G28+H28),"-",G28+H28)</f>
        <v>23392.973000000002</v>
      </c>
      <c r="G28" s="15">
        <f>SUBTOTAL(9,G29:G31)</f>
        <v>22165.733</v>
      </c>
      <c r="H28" s="15">
        <f>SUBTOTAL(9,H29:H31)</f>
        <v>1227.24</v>
      </c>
      <c r="I28" s="14">
        <f>IF(ISERR(J28+K28),"-",J28+K28)</f>
        <v>21645.489999999998</v>
      </c>
      <c r="J28" s="15">
        <f>SUBTOTAL(9,J29:J31)</f>
        <v>21099.51</v>
      </c>
      <c r="K28" s="15">
        <f>SUBTOTAL(9,K29:K31)</f>
        <v>545.98</v>
      </c>
      <c r="L28" s="14">
        <f>IF(ISERR(M28+N28),"-",M28+N28)</f>
        <v>13777.8</v>
      </c>
      <c r="M28" s="15">
        <f>SUBTOTAL(9,M29:M31)</f>
        <v>13380.84</v>
      </c>
      <c r="N28" s="15">
        <f>SUBTOTAL(9,N29:N31)</f>
        <v>396.96</v>
      </c>
      <c r="O28" s="14">
        <f>IF(ISERR(P28+Q28),"-",P28+Q28)</f>
        <v>31260.663</v>
      </c>
      <c r="P28" s="14">
        <f t="shared" si="2"/>
        <v>29884.403000000002</v>
      </c>
      <c r="Q28" s="14">
        <f t="shared" si="2"/>
        <v>1376.26</v>
      </c>
      <c r="R28" s="16">
        <v>126.86722703063559</v>
      </c>
      <c r="S28" s="16">
        <v>95.155007948576596</v>
      </c>
      <c r="T28" s="16">
        <v>126.06483103335763</v>
      </c>
      <c r="U28" s="16">
        <f>IF(ISERR(O28/F28*100),"-",O28/F28*100)</f>
        <v>133.63270671068614</v>
      </c>
      <c r="V28" s="16"/>
    </row>
    <row r="29" spans="1:22" s="8" customFormat="1" ht="12" customHeight="1" x14ac:dyDescent="0.15">
      <c r="A29" s="17"/>
      <c r="B29" s="17"/>
      <c r="C29" s="17"/>
      <c r="D29" s="17" t="s">
        <v>35</v>
      </c>
      <c r="E29" s="13">
        <v>17</v>
      </c>
      <c r="F29" s="14">
        <f>IF(ISERR(G29+H29),"-",G29+H29)</f>
        <v>17003.41</v>
      </c>
      <c r="G29" s="15">
        <v>16395</v>
      </c>
      <c r="H29" s="15">
        <v>608.41</v>
      </c>
      <c r="I29" s="14">
        <f>IF(ISERR(J29+K29),"-",J29+K29)</f>
        <v>18140.28</v>
      </c>
      <c r="J29" s="15">
        <v>18076.3</v>
      </c>
      <c r="K29" s="15">
        <v>63.98</v>
      </c>
      <c r="L29" s="14">
        <f>IF(ISERR(M29+N29),"-",M29+N29)</f>
        <v>11547.56</v>
      </c>
      <c r="M29" s="14">
        <v>11267.6</v>
      </c>
      <c r="N29" s="14">
        <v>279.95999999999998</v>
      </c>
      <c r="O29" s="14">
        <f>IF(ISERR(P29+Q29),"-",P29+Q29)</f>
        <v>23596.130000000005</v>
      </c>
      <c r="P29" s="14">
        <f t="shared" si="2"/>
        <v>23203.700000000004</v>
      </c>
      <c r="Q29" s="14">
        <f t="shared" si="2"/>
        <v>392.43</v>
      </c>
      <c r="R29" s="16">
        <v>141.6974688567206</v>
      </c>
      <c r="S29" s="16">
        <v>95.892365271823039</v>
      </c>
      <c r="T29" s="16">
        <v>136.52291994047553</v>
      </c>
      <c r="U29" s="16">
        <f>IF(ISERR(O29/F29*100),"-",O29/F29*100)</f>
        <v>138.77292848905017</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6389.5630000000001</v>
      </c>
      <c r="G31" s="15">
        <v>5770.7330000000002</v>
      </c>
      <c r="H31" s="15">
        <v>618.83000000000004</v>
      </c>
      <c r="I31" s="14">
        <f>IF(ISERR(J31+K31),"-",J31+K31)</f>
        <v>3505.21</v>
      </c>
      <c r="J31" s="15">
        <v>3023.21</v>
      </c>
      <c r="K31" s="15">
        <v>482</v>
      </c>
      <c r="L31" s="14">
        <f>IF(ISERR(M31+N31),"-",M31+N31)</f>
        <v>2230.2399999999998</v>
      </c>
      <c r="M31" s="14">
        <v>2113.2399999999998</v>
      </c>
      <c r="N31" s="14">
        <v>117</v>
      </c>
      <c r="O31" s="14">
        <f>IF(ISERR(P31+Q31),"-",P31+Q31)</f>
        <v>7664.5329999999994</v>
      </c>
      <c r="P31" s="14">
        <f t="shared" ref="P31:Q35" si="3">IF(ISERR(G31+J31-M31),"-",G31+J31-M31)</f>
        <v>6680.7029999999995</v>
      </c>
      <c r="Q31" s="14">
        <f t="shared" si="3"/>
        <v>983.82999999999993</v>
      </c>
      <c r="R31" s="16">
        <v>82.293322314592871</v>
      </c>
      <c r="S31" s="16">
        <v>91.511592409376334</v>
      </c>
      <c r="T31" s="16">
        <v>102.00810498118695</v>
      </c>
      <c r="U31" s="16">
        <f>IF(ISERR(O31/F31*100),"-",O31/F31*100)</f>
        <v>119.95394677225968</v>
      </c>
      <c r="V31" s="16"/>
    </row>
    <row r="32" spans="1:22" s="8" customFormat="1" ht="12" customHeight="1" x14ac:dyDescent="0.15">
      <c r="A32" s="17"/>
      <c r="B32" s="17"/>
      <c r="C32" s="40" t="s">
        <v>37</v>
      </c>
      <c r="D32" s="40"/>
      <c r="E32" s="13">
        <v>19</v>
      </c>
      <c r="F32" s="14">
        <f>IF(ISERR(G32+H32),"-",G32+H32)</f>
        <v>19264.955999999998</v>
      </c>
      <c r="G32" s="15">
        <v>16590.425999999999</v>
      </c>
      <c r="H32" s="15">
        <v>2674.53</v>
      </c>
      <c r="I32" s="14">
        <f>IF(ISERR(J32+K32),"-",J32+K32)</f>
        <v>3497.72</v>
      </c>
      <c r="J32" s="15">
        <v>2831.35</v>
      </c>
      <c r="K32" s="15">
        <v>666.37</v>
      </c>
      <c r="L32" s="14">
        <f>IF(ISERR(M32+N32),"-",M32+N32)</f>
        <v>4228.87</v>
      </c>
      <c r="M32" s="14">
        <v>3615.14</v>
      </c>
      <c r="N32" s="14">
        <v>613.73</v>
      </c>
      <c r="O32" s="14">
        <f>IF(ISERR(P32+Q32),"-",P32+Q32)</f>
        <v>18533.805999999997</v>
      </c>
      <c r="P32" s="14">
        <f t="shared" si="3"/>
        <v>15806.635999999999</v>
      </c>
      <c r="Q32" s="14">
        <f t="shared" si="3"/>
        <v>2727.17</v>
      </c>
      <c r="R32" s="16">
        <v>75.372182636806727</v>
      </c>
      <c r="S32" s="16">
        <v>93.784152763091598</v>
      </c>
      <c r="T32" s="16">
        <v>91.461459773537001</v>
      </c>
      <c r="U32" s="16">
        <f>IF(ISERR(O32/F32*100),"-",O32/F32*100)</f>
        <v>96.204766831546351</v>
      </c>
      <c r="V32" s="16"/>
    </row>
    <row r="33" spans="1:22" s="8" customFormat="1" ht="12" customHeight="1" x14ac:dyDescent="0.15">
      <c r="A33" s="17"/>
      <c r="B33" s="17"/>
      <c r="C33" s="40" t="s">
        <v>38</v>
      </c>
      <c r="D33" s="40"/>
      <c r="E33" s="13">
        <v>20</v>
      </c>
      <c r="F33" s="14">
        <f>IF(ISERR(G33+H33),"-",G33+H33)</f>
        <v>96800.214999999997</v>
      </c>
      <c r="G33" s="15">
        <v>80789.683000000005</v>
      </c>
      <c r="H33" s="15">
        <v>16010.531999999999</v>
      </c>
      <c r="I33" s="14">
        <f>IF(ISERR(J33+K33),"-",J33+K33)</f>
        <v>33879.811999999998</v>
      </c>
      <c r="J33" s="15">
        <v>28368.93</v>
      </c>
      <c r="K33" s="15">
        <v>5510.8819999999996</v>
      </c>
      <c r="L33" s="14">
        <f>IF(ISERR(M33+N33),"-",M33+N33)</f>
        <v>29639.111000000001</v>
      </c>
      <c r="M33" s="14">
        <v>25225.57</v>
      </c>
      <c r="N33" s="14">
        <v>4413.5410000000002</v>
      </c>
      <c r="O33" s="14">
        <f>IF(ISERR(P33+Q33),"-",P33+Q33)</f>
        <v>101040.916</v>
      </c>
      <c r="P33" s="14">
        <f t="shared" si="3"/>
        <v>83933.043000000005</v>
      </c>
      <c r="Q33" s="14">
        <f t="shared" si="3"/>
        <v>17107.872999999996</v>
      </c>
      <c r="R33" s="16">
        <v>132.79050926697116</v>
      </c>
      <c r="S33" s="16">
        <v>108.25788839796385</v>
      </c>
      <c r="T33" s="16">
        <v>95.445682948430985</v>
      </c>
      <c r="U33" s="16">
        <f>IF(ISERR(O33/F33*100),"-",O33/F33*100)</f>
        <v>104.3808797325502</v>
      </c>
      <c r="V33" s="16"/>
    </row>
    <row r="34" spans="1:22" s="8" customFormat="1" ht="12" customHeight="1" x14ac:dyDescent="0.15">
      <c r="A34" s="17"/>
      <c r="B34" s="17"/>
      <c r="C34" s="40" t="s">
        <v>39</v>
      </c>
      <c r="D34" s="40"/>
      <c r="E34" s="13">
        <v>21</v>
      </c>
      <c r="F34" s="14">
        <f>IF(ISERR(G34+H34),"-",G34+H34)</f>
        <v>12950.210999999999</v>
      </c>
      <c r="G34" s="15">
        <v>10714.050999999999</v>
      </c>
      <c r="H34" s="15">
        <v>2236.16</v>
      </c>
      <c r="I34" s="14">
        <f>IF(ISERR(J34+K34),"-",J34+K34)</f>
        <v>1306.731</v>
      </c>
      <c r="J34" s="15">
        <v>1056.3399999999999</v>
      </c>
      <c r="K34" s="15">
        <v>250.39099999999999</v>
      </c>
      <c r="L34" s="14">
        <f>IF(ISERR(M34+N34),"-",M34+N34)</f>
        <v>2365.5389999999998</v>
      </c>
      <c r="M34" s="14">
        <v>2002.26</v>
      </c>
      <c r="N34" s="14">
        <v>363.279</v>
      </c>
      <c r="O34" s="14">
        <f>IF(ISERR(P34+Q34),"-",P34+Q34)</f>
        <v>11891.402999999998</v>
      </c>
      <c r="P34" s="14">
        <f t="shared" si="3"/>
        <v>9768.1309999999994</v>
      </c>
      <c r="Q34" s="14">
        <f t="shared" si="3"/>
        <v>2123.2719999999999</v>
      </c>
      <c r="R34" s="16">
        <v>66.490154174935128</v>
      </c>
      <c r="S34" s="16">
        <v>81.276035045524836</v>
      </c>
      <c r="T34" s="16">
        <v>57.894384766060028</v>
      </c>
      <c r="U34" s="16">
        <f>IF(ISERR(O34/F34*100),"-",O34/F34*100)</f>
        <v>91.824009662854138</v>
      </c>
      <c r="V34" s="16"/>
    </row>
    <row r="35" spans="1:22" s="8" customFormat="1" ht="12" customHeight="1" x14ac:dyDescent="0.15">
      <c r="A35" s="17"/>
      <c r="B35" s="17"/>
      <c r="C35" s="40" t="s">
        <v>40</v>
      </c>
      <c r="D35" s="40"/>
      <c r="E35" s="13">
        <v>22</v>
      </c>
      <c r="F35" s="14">
        <f>IF(ISERR(G35+H35),"-",G35+H35)</f>
        <v>9722.7070000000003</v>
      </c>
      <c r="G35" s="15">
        <v>3425.27</v>
      </c>
      <c r="H35" s="15">
        <v>6297.4369999999999</v>
      </c>
      <c r="I35" s="14">
        <f>IF(ISERR(J35+K35),"-",J35+K35)</f>
        <v>2233.0129999999999</v>
      </c>
      <c r="J35" s="15">
        <v>695.64</v>
      </c>
      <c r="K35" s="15">
        <v>1537.373</v>
      </c>
      <c r="L35" s="14">
        <f>IF(ISERR(M35+N35),"-",M35+N35)</f>
        <v>2545.0309999999999</v>
      </c>
      <c r="M35" s="14">
        <v>747.7</v>
      </c>
      <c r="N35" s="14">
        <v>1797.3309999999999</v>
      </c>
      <c r="O35" s="14">
        <f>IF(ISERR(P35+Q35),"-",P35+Q35)</f>
        <v>9410.6889999999985</v>
      </c>
      <c r="P35" s="14">
        <f t="shared" si="3"/>
        <v>3373.21</v>
      </c>
      <c r="Q35" s="14">
        <f t="shared" si="3"/>
        <v>6037.4789999999994</v>
      </c>
      <c r="R35" s="16">
        <v>67.562052797334076</v>
      </c>
      <c r="S35" s="16">
        <v>88.353731398207671</v>
      </c>
      <c r="T35" s="16">
        <v>83.414953158531716</v>
      </c>
      <c r="U35" s="16">
        <f>IF(ISERR(O35/F35*100),"-",O35/F35*100)</f>
        <v>96.790832018284604</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0" t="s">
        <v>41</v>
      </c>
      <c r="D37" s="40"/>
      <c r="E37" s="13">
        <v>23</v>
      </c>
      <c r="F37" s="14">
        <f>IF(ISERR(G37+H37),"-",G37+H37)</f>
        <v>5224.2579999999998</v>
      </c>
      <c r="G37" s="15">
        <v>1641.5319999999999</v>
      </c>
      <c r="H37" s="15">
        <v>3582.7260000000001</v>
      </c>
      <c r="I37" s="14">
        <f>IF(ISERR(J37+K37),"-",J37+K37)</f>
        <v>1818.7849999999999</v>
      </c>
      <c r="J37" s="15">
        <v>1163.57</v>
      </c>
      <c r="K37" s="15">
        <v>655.21500000000003</v>
      </c>
      <c r="L37" s="14">
        <f>IF(ISERR(M37+N37),"-",M37+N37)</f>
        <v>1548.365</v>
      </c>
      <c r="M37" s="14">
        <v>572.32000000000005</v>
      </c>
      <c r="N37" s="14">
        <v>976.04499999999996</v>
      </c>
      <c r="O37" s="14">
        <f>IF(ISERR(P37+Q37),"-",P37+Q37)</f>
        <v>5494.6779999999999</v>
      </c>
      <c r="P37" s="14">
        <f t="shared" ref="P37:Q41" si="4">IF(ISERR(G37+J37-M37),"-",G37+J37-M37)</f>
        <v>2232.7819999999997</v>
      </c>
      <c r="Q37" s="14">
        <f t="shared" si="4"/>
        <v>3261.8959999999997</v>
      </c>
      <c r="R37" s="16">
        <v>131.7072552555162</v>
      </c>
      <c r="S37" s="16">
        <v>103.23672173994213</v>
      </c>
      <c r="T37" s="16">
        <v>94.572901305199736</v>
      </c>
      <c r="U37" s="16">
        <f>IF(ISERR(O37/F37*100),"-",O37/F37*100)</f>
        <v>105.17623746759827</v>
      </c>
      <c r="V37" s="16"/>
    </row>
    <row r="38" spans="1:22" s="8" customFormat="1" ht="12" customHeight="1" x14ac:dyDescent="0.15">
      <c r="A38" s="17"/>
      <c r="B38" s="17"/>
      <c r="C38" s="40" t="s">
        <v>42</v>
      </c>
      <c r="D38" s="40"/>
      <c r="E38" s="13">
        <v>24</v>
      </c>
      <c r="F38" s="14">
        <f>IF(ISERR(G38+H38),"-",G38+H38)</f>
        <v>3467.8440000000001</v>
      </c>
      <c r="G38" s="15">
        <v>2572.3339999999998</v>
      </c>
      <c r="H38" s="15">
        <v>895.51</v>
      </c>
      <c r="I38" s="14">
        <f>IF(ISERR(J38+K38),"-",J38+K38)</f>
        <v>535.70000000000005</v>
      </c>
      <c r="J38" s="15">
        <v>410.1</v>
      </c>
      <c r="K38" s="15">
        <v>125.6</v>
      </c>
      <c r="L38" s="14">
        <f>IF(ISERR(M38+N38),"-",M38+N38)</f>
        <v>614.89</v>
      </c>
      <c r="M38" s="14">
        <v>381.29</v>
      </c>
      <c r="N38" s="14">
        <v>233.6</v>
      </c>
      <c r="O38" s="14">
        <f>IF(ISERR(P38+Q38),"-",P38+Q38)</f>
        <v>3388.6539999999995</v>
      </c>
      <c r="P38" s="14">
        <f t="shared" si="4"/>
        <v>2601.1439999999998</v>
      </c>
      <c r="Q38" s="14">
        <f t="shared" si="4"/>
        <v>787.51</v>
      </c>
      <c r="R38" s="16">
        <v>59.304771393778381</v>
      </c>
      <c r="S38" s="16">
        <v>99.464574571336129</v>
      </c>
      <c r="T38" s="16">
        <v>74.669001201789058</v>
      </c>
      <c r="U38" s="16">
        <f>IF(ISERR(O38/F38*100),"-",O38/F38*100)</f>
        <v>97.716448606107988</v>
      </c>
      <c r="V38" s="16"/>
    </row>
    <row r="39" spans="1:22" s="8" customFormat="1" ht="12" customHeight="1" x14ac:dyDescent="0.15">
      <c r="A39" s="17"/>
      <c r="B39" s="17"/>
      <c r="C39" s="40" t="s">
        <v>43</v>
      </c>
      <c r="D39" s="40"/>
      <c r="E39" s="13">
        <v>25</v>
      </c>
      <c r="F39" s="14">
        <f>IF(ISERR(G39+H39),"-",G39+H39)</f>
        <v>3236.2509999999997</v>
      </c>
      <c r="G39" s="15">
        <v>1017.321</v>
      </c>
      <c r="H39" s="15">
        <v>2218.9299999999998</v>
      </c>
      <c r="I39" s="14">
        <f>IF(ISERR(J39+K39),"-",J39+K39)</f>
        <v>990.66000000000008</v>
      </c>
      <c r="J39" s="15">
        <v>653.58000000000004</v>
      </c>
      <c r="K39" s="15">
        <v>337.08</v>
      </c>
      <c r="L39" s="14">
        <f>IF(ISERR(M39+N39),"-",M39+N39)</f>
        <v>1007.2</v>
      </c>
      <c r="M39" s="14">
        <v>594.71</v>
      </c>
      <c r="N39" s="14">
        <v>412.49</v>
      </c>
      <c r="O39" s="14">
        <f>IF(ISERR(P39+Q39),"-",P39+Q39)</f>
        <v>3219.7109999999993</v>
      </c>
      <c r="P39" s="14">
        <f t="shared" si="4"/>
        <v>1076.191</v>
      </c>
      <c r="Q39" s="14">
        <f t="shared" si="4"/>
        <v>2143.5199999999995</v>
      </c>
      <c r="R39" s="16">
        <v>76.391480698940484</v>
      </c>
      <c r="S39" s="16">
        <v>92.429108929063048</v>
      </c>
      <c r="T39" s="16">
        <v>75.363162503414472</v>
      </c>
      <c r="U39" s="16">
        <f>IF(ISERR(O39/F39*100),"-",O39/F39*100)</f>
        <v>99.488914796781827</v>
      </c>
      <c r="V39" s="16"/>
    </row>
    <row r="40" spans="1:22" s="8" customFormat="1" ht="12" customHeight="1" x14ac:dyDescent="0.15">
      <c r="A40" s="17"/>
      <c r="B40" s="17"/>
      <c r="C40" s="40" t="s">
        <v>44</v>
      </c>
      <c r="D40" s="40"/>
      <c r="E40" s="13">
        <v>26</v>
      </c>
      <c r="F40" s="14">
        <f>IF(ISERR(G40+H40),"-",G40+H40)</f>
        <v>118285.929</v>
      </c>
      <c r="G40" s="15">
        <v>36969.127999999997</v>
      </c>
      <c r="H40" s="15">
        <v>81316.801000000007</v>
      </c>
      <c r="I40" s="14">
        <f>IF(ISERR(J40+K40),"-",J40+K40)</f>
        <v>45316.592999999993</v>
      </c>
      <c r="J40" s="15">
        <v>9801.1450000000004</v>
      </c>
      <c r="K40" s="15">
        <v>35515.447999999997</v>
      </c>
      <c r="L40" s="14">
        <f>IF(ISERR(M40+N40),"-",M40+N40)</f>
        <v>44208.15</v>
      </c>
      <c r="M40" s="14">
        <v>10468.636</v>
      </c>
      <c r="N40" s="14">
        <v>33739.514000000003</v>
      </c>
      <c r="O40" s="14">
        <f>IF(ISERR(P40+Q40),"-",P40+Q40)</f>
        <v>119394.37200000002</v>
      </c>
      <c r="P40" s="14">
        <f t="shared" si="4"/>
        <v>36301.637000000002</v>
      </c>
      <c r="Q40" s="14">
        <f t="shared" si="4"/>
        <v>83092.735000000015</v>
      </c>
      <c r="R40" s="16">
        <v>109.40620556547657</v>
      </c>
      <c r="S40" s="16">
        <v>98.422942887213253</v>
      </c>
      <c r="T40" s="16">
        <v>92.68168537309036</v>
      </c>
      <c r="U40" s="16">
        <f>IF(ISERR(O40/F40*100),"-",O40/F40*100)</f>
        <v>100.93708779173558</v>
      </c>
      <c r="V40" s="16"/>
    </row>
    <row r="41" spans="1:22" s="8" customFormat="1" ht="12" customHeight="1" x14ac:dyDescent="0.15">
      <c r="A41" s="17"/>
      <c r="B41" s="17"/>
      <c r="C41" s="40" t="s">
        <v>45</v>
      </c>
      <c r="D41" s="40"/>
      <c r="E41" s="13">
        <v>27</v>
      </c>
      <c r="F41" s="14">
        <f>IF(ISERR(G41+H41),"-",G41+H41)</f>
        <v>25731.551999999996</v>
      </c>
      <c r="G41" s="15">
        <v>8902.8979999999992</v>
      </c>
      <c r="H41" s="15">
        <v>16828.653999999999</v>
      </c>
      <c r="I41" s="14">
        <f>IF(ISERR(J41+K41),"-",J41+K41)</f>
        <v>8286.7139999999999</v>
      </c>
      <c r="J41" s="15">
        <v>2344.85</v>
      </c>
      <c r="K41" s="15">
        <v>5941.8639999999996</v>
      </c>
      <c r="L41" s="14">
        <f>IF(ISERR(M41+N41),"-",M41+N41)</f>
        <v>7285.4669999999996</v>
      </c>
      <c r="M41" s="14">
        <v>2520.08</v>
      </c>
      <c r="N41" s="14">
        <v>4765.3869999999997</v>
      </c>
      <c r="O41" s="14">
        <f>IF(ISERR(P41+Q41),"-",P41+Q41)</f>
        <v>26732.798999999999</v>
      </c>
      <c r="P41" s="14">
        <f t="shared" si="4"/>
        <v>8727.6679999999997</v>
      </c>
      <c r="Q41" s="14">
        <f t="shared" si="4"/>
        <v>18005.130999999998</v>
      </c>
      <c r="R41" s="16">
        <v>98.261959036617739</v>
      </c>
      <c r="S41" s="16">
        <v>87.939940086382023</v>
      </c>
      <c r="T41" s="16">
        <v>101.63461766573721</v>
      </c>
      <c r="U41" s="16">
        <f>IF(ISERR(O41/F41*100),"-",O41/F41*100)</f>
        <v>103.89112557221578</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0" t="s">
        <v>46</v>
      </c>
      <c r="D43" s="40"/>
      <c r="E43" s="13">
        <v>28</v>
      </c>
      <c r="F43" s="14">
        <f>IF(ISERR(G43+H43),"-",G43+H43)</f>
        <v>48426.342999999993</v>
      </c>
      <c r="G43" s="15">
        <v>1489.876</v>
      </c>
      <c r="H43" s="15">
        <v>46936.466999999997</v>
      </c>
      <c r="I43" s="14">
        <f>IF(ISERR(J43+K43),"-",J43+K43)</f>
        <v>11944.683000000001</v>
      </c>
      <c r="J43" s="15">
        <v>523.84</v>
      </c>
      <c r="K43" s="15">
        <v>11420.843000000001</v>
      </c>
      <c r="L43" s="14">
        <f>IF(ISERR(M43+N43),"-",M43+N43)</f>
        <v>12227.684999999999</v>
      </c>
      <c r="M43" s="14">
        <v>526.92999999999995</v>
      </c>
      <c r="N43" s="14">
        <v>11700.754999999999</v>
      </c>
      <c r="O43" s="14">
        <f>IF(ISERR(P43+Q43),"-",P43+Q43)</f>
        <v>48143.341</v>
      </c>
      <c r="P43" s="14">
        <f t="shared" ref="P43:Q47" si="5">IF(ISERR(G43+J43-M43),"-",G43+J43-M43)</f>
        <v>1486.7860000000001</v>
      </c>
      <c r="Q43" s="14">
        <f t="shared" si="5"/>
        <v>46656.555</v>
      </c>
      <c r="R43" s="16">
        <v>103.43693379332311</v>
      </c>
      <c r="S43" s="16">
        <v>86.726324585815803</v>
      </c>
      <c r="T43" s="16">
        <v>93.350203844741571</v>
      </c>
      <c r="U43" s="16">
        <f>IF(ISERR(O43/F43*100),"-",O43/F43*100)</f>
        <v>99.415603197623255</v>
      </c>
      <c r="V43" s="16"/>
    </row>
    <row r="44" spans="1:22" s="8" customFormat="1" ht="12" customHeight="1" x14ac:dyDescent="0.15">
      <c r="A44" s="17"/>
      <c r="B44" s="17"/>
      <c r="C44" s="40" t="s">
        <v>47</v>
      </c>
      <c r="D44" s="40"/>
      <c r="E44" s="13">
        <v>29</v>
      </c>
      <c r="F44" s="14">
        <f>IF(ISERR(G44+H44),"-",G44+H44)</f>
        <v>35225.146999999997</v>
      </c>
      <c r="G44" s="15">
        <f>SUBTOTAL(9,G45:G47)</f>
        <v>16214</v>
      </c>
      <c r="H44" s="15">
        <f>SUBTOTAL(9,H45:H47)</f>
        <v>19011.147000000001</v>
      </c>
      <c r="I44" s="14">
        <f>IF(ISERR(J44+K44),"-",J44+K44)</f>
        <v>7504.2959999999994</v>
      </c>
      <c r="J44" s="15">
        <f>SUBTOTAL(9,J45:J47)</f>
        <v>2765.8</v>
      </c>
      <c r="K44" s="15">
        <f>SUBTOTAL(9,K45:K47)</f>
        <v>4738.4959999999992</v>
      </c>
      <c r="L44" s="14">
        <f>IF(ISERR(M44+N44),"-",M44+N44)</f>
        <v>8923.2890000000007</v>
      </c>
      <c r="M44" s="15">
        <f>SUBTOTAL(9,M45:M47)</f>
        <v>3883.59</v>
      </c>
      <c r="N44" s="15">
        <f>SUBTOTAL(9,N45:N47)</f>
        <v>5039.6989999999996</v>
      </c>
      <c r="O44" s="14">
        <f>IF(ISERR(P44+Q44),"-",P44+Q44)</f>
        <v>33806.153999999995</v>
      </c>
      <c r="P44" s="14">
        <f t="shared" si="5"/>
        <v>15096.21</v>
      </c>
      <c r="Q44" s="14">
        <f t="shared" si="5"/>
        <v>18709.944</v>
      </c>
      <c r="R44" s="16">
        <v>118.45958105100317</v>
      </c>
      <c r="S44" s="16">
        <v>96.939060624331219</v>
      </c>
      <c r="T44" s="16">
        <v>92.584648660989046</v>
      </c>
      <c r="U44" s="16">
        <f>IF(ISERR(O44/F44*100),"-",O44/F44*100)</f>
        <v>95.97164775494052</v>
      </c>
      <c r="V44" s="16"/>
    </row>
    <row r="45" spans="1:22" s="8" customFormat="1" ht="12" customHeight="1" x14ac:dyDescent="0.15">
      <c r="A45" s="17"/>
      <c r="B45" s="17"/>
      <c r="C45" s="17"/>
      <c r="D45" s="17" t="s">
        <v>48</v>
      </c>
      <c r="E45" s="13">
        <v>30</v>
      </c>
      <c r="F45" s="14">
        <f>IF(ISERR(G45+H45),"-",G45+H45)</f>
        <v>11733.618</v>
      </c>
      <c r="G45" s="15">
        <v>8876.01</v>
      </c>
      <c r="H45" s="15">
        <v>2857.6080000000002</v>
      </c>
      <c r="I45" s="14">
        <f>IF(ISERR(J45+K45),"-",J45+K45)</f>
        <v>2169.0219999999999</v>
      </c>
      <c r="J45" s="15">
        <v>1476.06</v>
      </c>
      <c r="K45" s="15">
        <v>692.96199999999999</v>
      </c>
      <c r="L45" s="14">
        <f>IF(ISERR(M45+N45),"-",M45+N45)</f>
        <v>2670.0770000000002</v>
      </c>
      <c r="M45" s="14">
        <v>2015.97</v>
      </c>
      <c r="N45" s="14">
        <v>654.10699999999997</v>
      </c>
      <c r="O45" s="14">
        <f>IF(ISERR(P45+Q45),"-",P45+Q45)</f>
        <v>11232.563</v>
      </c>
      <c r="P45" s="14">
        <f t="shared" si="5"/>
        <v>8336.1</v>
      </c>
      <c r="Q45" s="14">
        <f t="shared" si="5"/>
        <v>2896.4630000000002</v>
      </c>
      <c r="R45" s="16">
        <v>139.59467112884539</v>
      </c>
      <c r="S45" s="16">
        <v>87.534898206733757</v>
      </c>
      <c r="T45" s="16">
        <v>98.434287977720174</v>
      </c>
      <c r="U45" s="16">
        <f>IF(ISERR(O45/F45*100),"-",O45/F45*100)</f>
        <v>95.729748488488369</v>
      </c>
      <c r="V45" s="16"/>
    </row>
    <row r="46" spans="1:22" s="8" customFormat="1" ht="12" customHeight="1" x14ac:dyDescent="0.15">
      <c r="A46" s="17"/>
      <c r="B46" s="17"/>
      <c r="C46" s="17"/>
      <c r="D46" s="17" t="s">
        <v>49</v>
      </c>
      <c r="E46" s="13">
        <v>31</v>
      </c>
      <c r="F46" s="14">
        <f>IF(ISERR(G46+H46),"-",G46+H46)</f>
        <v>2247.7000000000003</v>
      </c>
      <c r="G46" s="15">
        <v>188.09</v>
      </c>
      <c r="H46" s="15">
        <v>2059.61</v>
      </c>
      <c r="I46" s="14">
        <f>IF(ISERR(J46+K46),"-",J46+K46)</f>
        <v>884.33999999999992</v>
      </c>
      <c r="J46" s="15">
        <v>213.93</v>
      </c>
      <c r="K46" s="15">
        <v>670.41</v>
      </c>
      <c r="L46" s="14">
        <f>IF(ISERR(M46+N46),"-",M46+N46)</f>
        <v>900.06600000000003</v>
      </c>
      <c r="M46" s="14">
        <v>121.44</v>
      </c>
      <c r="N46" s="14">
        <v>778.62599999999998</v>
      </c>
      <c r="O46" s="14">
        <f>IF(ISERR(P46+Q46),"-",P46+Q46)</f>
        <v>2231.9740000000002</v>
      </c>
      <c r="P46" s="14">
        <f t="shared" si="5"/>
        <v>280.58</v>
      </c>
      <c r="Q46" s="14">
        <f t="shared" si="5"/>
        <v>1951.394</v>
      </c>
      <c r="R46" s="16">
        <v>120.26927784577724</v>
      </c>
      <c r="S46" s="16">
        <v>89.540986868284918</v>
      </c>
      <c r="T46" s="16">
        <v>69.498558324043927</v>
      </c>
      <c r="U46" s="16">
        <f>IF(ISERR(O46/F46*100),"-",O46/F46*100)</f>
        <v>99.300351470391959</v>
      </c>
      <c r="V46" s="16"/>
    </row>
    <row r="47" spans="1:22" s="8" customFormat="1" ht="12" customHeight="1" x14ac:dyDescent="0.15">
      <c r="A47" s="17"/>
      <c r="B47" s="17"/>
      <c r="C47" s="17"/>
      <c r="D47" s="17" t="s">
        <v>50</v>
      </c>
      <c r="E47" s="13">
        <v>32</v>
      </c>
      <c r="F47" s="14">
        <f>IF(ISERR(G47+H47),"-",G47+H47)</f>
        <v>21243.828999999998</v>
      </c>
      <c r="G47" s="15">
        <v>7149.9</v>
      </c>
      <c r="H47" s="15">
        <v>14093.929</v>
      </c>
      <c r="I47" s="14">
        <f>IF(ISERR(J47+K47),"-",J47+K47)</f>
        <v>4450.9339999999993</v>
      </c>
      <c r="J47" s="15">
        <v>1075.81</v>
      </c>
      <c r="K47" s="15">
        <v>3375.1239999999998</v>
      </c>
      <c r="L47" s="14">
        <f>IF(ISERR(M47+N47),"-",M47+N47)</f>
        <v>5353.1459999999997</v>
      </c>
      <c r="M47" s="14">
        <v>1746.18</v>
      </c>
      <c r="N47" s="14">
        <v>3606.9659999999999</v>
      </c>
      <c r="O47" s="14">
        <f>IF(ISERR(P47+Q47),"-",P47+Q47)</f>
        <v>20341.616999999998</v>
      </c>
      <c r="P47" s="14">
        <f t="shared" si="5"/>
        <v>6479.5299999999988</v>
      </c>
      <c r="Q47" s="14">
        <f t="shared" si="5"/>
        <v>13862.087</v>
      </c>
      <c r="R47" s="16">
        <v>110.01369321271441</v>
      </c>
      <c r="S47" s="16">
        <v>103.95366585429794</v>
      </c>
      <c r="T47" s="16">
        <v>92.922244927129682</v>
      </c>
      <c r="U47" s="16">
        <f>IF(ISERR(O47/F47*100),"-",O47/F47*100)</f>
        <v>95.75306316012994</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0" t="s">
        <v>51</v>
      </c>
      <c r="D49" s="40"/>
      <c r="E49" s="13">
        <v>33</v>
      </c>
      <c r="F49" s="14">
        <f>IF(ISERR(G49+H49),"-",G49+H49)</f>
        <v>12718.977999999999</v>
      </c>
      <c r="G49" s="15">
        <v>2102.89</v>
      </c>
      <c r="H49" s="15">
        <v>10616.088</v>
      </c>
      <c r="I49" s="14">
        <f>IF(ISERR(J49+K49),"-",J49+K49)</f>
        <v>3034.4580000000001</v>
      </c>
      <c r="J49" s="15">
        <v>703.06</v>
      </c>
      <c r="K49" s="15">
        <v>2331.3980000000001</v>
      </c>
      <c r="L49" s="14">
        <f>IF(ISERR(M49+N49),"-",M49+N49)</f>
        <v>3151.7349999999997</v>
      </c>
      <c r="M49" s="14">
        <v>766.62</v>
      </c>
      <c r="N49" s="14">
        <v>2385.1149999999998</v>
      </c>
      <c r="O49" s="14">
        <f>IF(ISERR(P49+Q49),"-",P49+Q49)</f>
        <v>12601.701000000001</v>
      </c>
      <c r="P49" s="14">
        <f t="shared" ref="P49:Q53" si="6">IF(ISERR(G49+J49-M49),"-",G49+J49-M49)</f>
        <v>2039.33</v>
      </c>
      <c r="Q49" s="14">
        <f t="shared" si="6"/>
        <v>10562.371000000001</v>
      </c>
      <c r="R49" s="16">
        <v>111.18827078501947</v>
      </c>
      <c r="S49" s="16">
        <v>118.15907528250716</v>
      </c>
      <c r="T49" s="16">
        <v>94.599119401079221</v>
      </c>
      <c r="U49" s="16">
        <f>IF(ISERR(O49/F49*100),"-",O49/F49*100)</f>
        <v>99.077936922290462</v>
      </c>
      <c r="V49" s="16"/>
    </row>
    <row r="50" spans="1:22" s="8" customFormat="1" ht="12" customHeight="1" x14ac:dyDescent="0.15">
      <c r="A50" s="17"/>
      <c r="B50" s="17"/>
      <c r="C50" s="40" t="s">
        <v>52</v>
      </c>
      <c r="D50" s="40"/>
      <c r="E50" s="13">
        <v>34</v>
      </c>
      <c r="F50" s="14">
        <f>IF(ISERR(G50+H50),"-",G50+H50)</f>
        <v>21892.281999999999</v>
      </c>
      <c r="G50" s="15">
        <v>5419.6729999999998</v>
      </c>
      <c r="H50" s="15">
        <v>16472.609</v>
      </c>
      <c r="I50" s="14">
        <f>IF(ISERR(J50+K50),"-",J50+K50)</f>
        <v>3989.0059999999999</v>
      </c>
      <c r="J50" s="15">
        <v>1240.08</v>
      </c>
      <c r="K50" s="15">
        <v>2748.9259999999999</v>
      </c>
      <c r="L50" s="14">
        <f>IF(ISERR(M50+N50),"-",M50+N50)</f>
        <v>3635.6790000000001</v>
      </c>
      <c r="M50" s="14">
        <v>1272.8900000000001</v>
      </c>
      <c r="N50" s="14">
        <v>2362.7890000000002</v>
      </c>
      <c r="O50" s="14">
        <f>IF(ISERR(P50+Q50),"-",P50+Q50)</f>
        <v>22245.608999999997</v>
      </c>
      <c r="P50" s="14">
        <f t="shared" si="6"/>
        <v>5386.8629999999994</v>
      </c>
      <c r="Q50" s="14">
        <f t="shared" si="6"/>
        <v>16858.745999999999</v>
      </c>
      <c r="R50" s="16">
        <v>84.727889856032888</v>
      </c>
      <c r="S50" s="16">
        <v>80.09022621318438</v>
      </c>
      <c r="T50" s="16">
        <v>96.856674419922982</v>
      </c>
      <c r="U50" s="16">
        <f>IF(ISERR(O50/F50*100),"-",O50/F50*100)</f>
        <v>101.61393407959936</v>
      </c>
      <c r="V50" s="16"/>
    </row>
    <row r="51" spans="1:22" s="8" customFormat="1" ht="12" customHeight="1" x14ac:dyDescent="0.15">
      <c r="A51" s="17"/>
      <c r="B51" s="17"/>
      <c r="C51" s="40" t="s">
        <v>53</v>
      </c>
      <c r="D51" s="40"/>
      <c r="E51" s="13">
        <v>35</v>
      </c>
      <c r="F51" s="14">
        <f>IF(ISERR(G51+H51),"-",G51+H51)</f>
        <v>1851.2</v>
      </c>
      <c r="G51" s="15">
        <v>1112</v>
      </c>
      <c r="H51" s="15">
        <v>739.2</v>
      </c>
      <c r="I51" s="14">
        <f>IF(ISERR(J51+K51),"-",J51+K51)</f>
        <v>206.34</v>
      </c>
      <c r="J51" s="15">
        <v>50.04</v>
      </c>
      <c r="K51" s="15">
        <v>156.30000000000001</v>
      </c>
      <c r="L51" s="14">
        <f>IF(ISERR(M51+N51),"-",M51+N51)</f>
        <v>150.88</v>
      </c>
      <c r="M51" s="14">
        <v>100.04</v>
      </c>
      <c r="N51" s="14">
        <v>50.84</v>
      </c>
      <c r="O51" s="14">
        <f>IF(ISERR(P51+Q51),"-",P51+Q51)</f>
        <v>1906.6599999999999</v>
      </c>
      <c r="P51" s="14">
        <f t="shared" si="6"/>
        <v>1062</v>
      </c>
      <c r="Q51" s="14">
        <f t="shared" si="6"/>
        <v>844.66</v>
      </c>
      <c r="R51" s="16">
        <v>188.09480401093893</v>
      </c>
      <c r="S51" s="16">
        <v>67.780772686433068</v>
      </c>
      <c r="T51" s="16">
        <v>87.557861866274806</v>
      </c>
      <c r="U51" s="16">
        <f>IF(ISERR(O51/F51*100),"-",O51/F51*100)</f>
        <v>102.99589455488332</v>
      </c>
      <c r="V51" s="16"/>
    </row>
    <row r="52" spans="1:22" s="8" customFormat="1" ht="12" customHeight="1" x14ac:dyDescent="0.15">
      <c r="A52" s="17"/>
      <c r="B52" s="17"/>
      <c r="C52" s="40" t="s">
        <v>54</v>
      </c>
      <c r="D52" s="40"/>
      <c r="E52" s="13">
        <v>36</v>
      </c>
      <c r="F52" s="14">
        <f>IF(ISERR(G52+H52),"-",G52+H52)</f>
        <v>21243.05</v>
      </c>
      <c r="G52" s="15">
        <v>10834.66</v>
      </c>
      <c r="H52" s="15">
        <v>10408.39</v>
      </c>
      <c r="I52" s="14">
        <f>IF(ISERR(J52+K52),"-",J52+K52)</f>
        <v>4536.9799999999996</v>
      </c>
      <c r="J52" s="15">
        <v>1920.78</v>
      </c>
      <c r="K52" s="15">
        <v>2616.1999999999998</v>
      </c>
      <c r="L52" s="14">
        <f>IF(ISERR(M52+N52),"-",M52+N52)</f>
        <v>4724.91</v>
      </c>
      <c r="M52" s="14">
        <v>2430.7600000000002</v>
      </c>
      <c r="N52" s="14">
        <v>2294.15</v>
      </c>
      <c r="O52" s="14">
        <f>IF(ISERR(P52+Q52),"-",P52+Q52)</f>
        <v>21055.120000000003</v>
      </c>
      <c r="P52" s="14">
        <f t="shared" si="6"/>
        <v>10324.68</v>
      </c>
      <c r="Q52" s="14">
        <f t="shared" si="6"/>
        <v>10730.44</v>
      </c>
      <c r="R52" s="16">
        <v>76.255481359595663</v>
      </c>
      <c r="S52" s="16">
        <v>95.145953652465991</v>
      </c>
      <c r="T52" s="16">
        <v>102.86279876086574</v>
      </c>
      <c r="U52" s="16">
        <f>IF(ISERR(O52/F52*100),"-",O52/F52*100)</f>
        <v>99.115334191653275</v>
      </c>
      <c r="V52" s="16"/>
    </row>
    <row r="53" spans="1:22" s="8" customFormat="1" ht="12" customHeight="1" x14ac:dyDescent="0.15">
      <c r="A53" s="17"/>
      <c r="B53" s="17"/>
      <c r="C53" s="40" t="s">
        <v>55</v>
      </c>
      <c r="D53" s="40"/>
      <c r="E53" s="13">
        <v>37</v>
      </c>
      <c r="F53" s="14">
        <f>IF(ISERR(G53+H53),"-",G53+H53)</f>
        <v>20023.375999999997</v>
      </c>
      <c r="G53" s="15">
        <v>9148.7099999999991</v>
      </c>
      <c r="H53" s="15">
        <v>10874.665999999999</v>
      </c>
      <c r="I53" s="14">
        <f>IF(ISERR(J53+K53),"-",J53+K53)</f>
        <v>4713.6900000000005</v>
      </c>
      <c r="J53" s="15">
        <v>2365.14</v>
      </c>
      <c r="K53" s="15">
        <v>2348.5500000000002</v>
      </c>
      <c r="L53" s="14">
        <f>IF(ISERR(M53+N53),"-",M53+N53)</f>
        <v>5449.9480000000003</v>
      </c>
      <c r="M53" s="14">
        <v>2529.98</v>
      </c>
      <c r="N53" s="14">
        <v>2919.9679999999998</v>
      </c>
      <c r="O53" s="14">
        <f>IF(ISERR(P53+Q53),"-",P53+Q53)</f>
        <v>19287.117999999999</v>
      </c>
      <c r="P53" s="14">
        <f t="shared" si="6"/>
        <v>8983.869999999999</v>
      </c>
      <c r="Q53" s="14">
        <f t="shared" si="6"/>
        <v>10303.248</v>
      </c>
      <c r="R53" s="16">
        <v>82.045136495603316</v>
      </c>
      <c r="S53" s="16">
        <v>93.666502820333903</v>
      </c>
      <c r="T53" s="16">
        <v>93.09860997341778</v>
      </c>
      <c r="U53" s="16">
        <f>IF(ISERR(O53/F53*100),"-",O53/F53*100)</f>
        <v>96.323007668636905</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0" t="s">
        <v>56</v>
      </c>
      <c r="B55" s="40"/>
      <c r="C55" s="40"/>
      <c r="D55" s="40"/>
      <c r="E55" s="13">
        <v>38</v>
      </c>
      <c r="F55" s="14">
        <f>IF(ISERR(G55+H55),"-",G55+H55)</f>
        <v>43945.985999999997</v>
      </c>
      <c r="G55" s="15">
        <f>SUBTOTAL(9,G56:G62)</f>
        <v>19412.03</v>
      </c>
      <c r="H55" s="15">
        <f>SUBTOTAL(9,H56:H62)</f>
        <v>24533.955999999998</v>
      </c>
      <c r="I55" s="14">
        <f>IF(ISERR(J55+K55),"-",J55+K55)</f>
        <v>13525.87</v>
      </c>
      <c r="J55" s="15">
        <f>SUBTOTAL(9,J56:J62)</f>
        <v>6682.6</v>
      </c>
      <c r="K55" s="15">
        <f>SUBTOTAL(9,K56:K62)</f>
        <v>6843.27</v>
      </c>
      <c r="L55" s="14">
        <f>IF(ISERR(M55+N55),"-",M55+N55)</f>
        <v>14278.126</v>
      </c>
      <c r="M55" s="15">
        <f>SUBTOTAL(9,M56:M62)</f>
        <v>6539.77</v>
      </c>
      <c r="N55" s="15">
        <f>SUBTOTAL(9,N56:N62)</f>
        <v>7738.3559999999998</v>
      </c>
      <c r="O55" s="14">
        <f>IF(ISERR(P55+Q55),"-",P55+Q55)</f>
        <v>43193.729999999996</v>
      </c>
      <c r="P55" s="14">
        <f t="shared" ref="P55:Q59" si="7">IF(ISERR(G55+J55-M55),"-",G55+J55-M55)</f>
        <v>19554.859999999997</v>
      </c>
      <c r="Q55" s="14">
        <f t="shared" si="7"/>
        <v>23638.87</v>
      </c>
      <c r="R55" s="16">
        <v>102.47359514328373</v>
      </c>
      <c r="S55" s="16">
        <v>107.97035446676705</v>
      </c>
      <c r="T55" s="16">
        <v>97.862601625353136</v>
      </c>
      <c r="U55" s="16">
        <f>IF(ISERR(O55/F55*100),"-",O55/F55*100)</f>
        <v>98.288225914421403</v>
      </c>
      <c r="V55" s="16"/>
    </row>
    <row r="56" spans="1:22" s="8" customFormat="1" ht="12" customHeight="1" x14ac:dyDescent="0.15">
      <c r="A56" s="17"/>
      <c r="B56" s="17"/>
      <c r="C56" s="40" t="s">
        <v>31</v>
      </c>
      <c r="D56" s="40"/>
      <c r="E56" s="13">
        <v>39</v>
      </c>
      <c r="F56" s="14">
        <f>IF(ISERR(G56+H56),"-",G56+H56)</f>
        <v>2935.5740000000001</v>
      </c>
      <c r="G56" s="15">
        <v>946.29</v>
      </c>
      <c r="H56" s="15">
        <v>1989.2840000000001</v>
      </c>
      <c r="I56" s="14">
        <f>IF(ISERR(J56+K56),"-",J56+K56)</f>
        <v>2640.8679999999999</v>
      </c>
      <c r="J56" s="15">
        <v>1616.09</v>
      </c>
      <c r="K56" s="15">
        <v>1024.778</v>
      </c>
      <c r="L56" s="14">
        <f>IF(ISERR(M56+N56),"-",M56+N56)</f>
        <v>2901.886</v>
      </c>
      <c r="M56" s="14">
        <v>1735.94</v>
      </c>
      <c r="N56" s="14">
        <v>1165.9459999999999</v>
      </c>
      <c r="O56" s="14">
        <f>IF(ISERR(P56+Q56),"-",P56+Q56)</f>
        <v>2674.556</v>
      </c>
      <c r="P56" s="14">
        <f t="shared" si="7"/>
        <v>826.44</v>
      </c>
      <c r="Q56" s="14">
        <f t="shared" si="7"/>
        <v>1848.116</v>
      </c>
      <c r="R56" s="16">
        <v>97.965945765478352</v>
      </c>
      <c r="S56" s="16">
        <v>98.249119718309856</v>
      </c>
      <c r="T56" s="16">
        <v>89.617879640798805</v>
      </c>
      <c r="U56" s="16">
        <f>IF(ISERR(O56/F56*100),"-",O56/F56*100)</f>
        <v>91.108451021844445</v>
      </c>
      <c r="V56" s="16"/>
    </row>
    <row r="57" spans="1:22" s="8" customFormat="1" ht="12" customHeight="1" x14ac:dyDescent="0.15">
      <c r="A57" s="17"/>
      <c r="B57" s="17"/>
      <c r="C57" s="40" t="s">
        <v>32</v>
      </c>
      <c r="D57" s="40"/>
      <c r="E57" s="13">
        <v>40</v>
      </c>
      <c r="F57" s="14">
        <f>IF(ISERR(G57+H57),"-",G57+H57)</f>
        <v>119.6</v>
      </c>
      <c r="G57" s="15">
        <v>38.799999999999997</v>
      </c>
      <c r="H57" s="15">
        <v>80.8</v>
      </c>
      <c r="I57" s="14">
        <f>IF(ISERR(J57+K57),"-",J57+K57)</f>
        <v>87.25</v>
      </c>
      <c r="J57" s="15">
        <v>24.25</v>
      </c>
      <c r="K57" s="15">
        <v>63</v>
      </c>
      <c r="L57" s="14">
        <f>IF(ISERR(M57+N57),"-",M57+N57)</f>
        <v>72.02</v>
      </c>
      <c r="M57" s="14">
        <v>24.02</v>
      </c>
      <c r="N57" s="14">
        <v>48</v>
      </c>
      <c r="O57" s="14">
        <f>IF(ISERR(P57+Q57),"-",P57+Q57)</f>
        <v>134.83000000000001</v>
      </c>
      <c r="P57" s="14">
        <f t="shared" si="7"/>
        <v>39.03</v>
      </c>
      <c r="Q57" s="14">
        <f t="shared" si="7"/>
        <v>95.800000000000011</v>
      </c>
      <c r="R57" s="16">
        <v>102.046783625731</v>
      </c>
      <c r="S57" s="16">
        <v>66.995348837209306</v>
      </c>
      <c r="T57" s="16">
        <v>109.81430200358363</v>
      </c>
      <c r="U57" s="16">
        <f>IF(ISERR(O57/F57*100),"-",O57/F57*100)</f>
        <v>112.73411371237461</v>
      </c>
      <c r="V57" s="16"/>
    </row>
    <row r="58" spans="1:22" s="8" customFormat="1" ht="12" customHeight="1" x14ac:dyDescent="0.15">
      <c r="A58" s="17"/>
      <c r="B58" s="17"/>
      <c r="C58" s="40" t="s">
        <v>57</v>
      </c>
      <c r="D58" s="40"/>
      <c r="E58" s="13">
        <v>41</v>
      </c>
      <c r="F58" s="14">
        <f>IF(ISERR(G58+H58),"-",G58+H58)</f>
        <v>13132.237000000001</v>
      </c>
      <c r="G58" s="15">
        <v>7871</v>
      </c>
      <c r="H58" s="15">
        <v>5261.2370000000001</v>
      </c>
      <c r="I58" s="14">
        <f>IF(ISERR(J58+K58),"-",J58+K58)</f>
        <v>2400.4269999999997</v>
      </c>
      <c r="J58" s="15">
        <v>838</v>
      </c>
      <c r="K58" s="15">
        <v>1562.4269999999999</v>
      </c>
      <c r="L58" s="14">
        <f>IF(ISERR(M58+N58),"-",M58+N58)</f>
        <v>2857.9300000000003</v>
      </c>
      <c r="M58" s="14">
        <v>1116</v>
      </c>
      <c r="N58" s="14">
        <v>1741.93</v>
      </c>
      <c r="O58" s="14">
        <f>IF(ISERR(P58+Q58),"-",P58+Q58)</f>
        <v>12674.734</v>
      </c>
      <c r="P58" s="14">
        <f t="shared" si="7"/>
        <v>7593</v>
      </c>
      <c r="Q58" s="14">
        <f t="shared" si="7"/>
        <v>5081.7339999999995</v>
      </c>
      <c r="R58" s="16">
        <v>107.02842080012699</v>
      </c>
      <c r="S58" s="16">
        <v>130.3163463471999</v>
      </c>
      <c r="T58" s="16">
        <v>102.79458728708808</v>
      </c>
      <c r="U58" s="16">
        <f>IF(ISERR(O58/F58*100),"-",O58/F58*100)</f>
        <v>96.516183800216211</v>
      </c>
      <c r="V58" s="16"/>
    </row>
    <row r="59" spans="1:22" s="8" customFormat="1" ht="12" customHeight="1" x14ac:dyDescent="0.15">
      <c r="A59" s="17"/>
      <c r="B59" s="17"/>
      <c r="C59" s="40" t="s">
        <v>58</v>
      </c>
      <c r="D59" s="40"/>
      <c r="E59" s="13">
        <v>42</v>
      </c>
      <c r="F59" s="14">
        <f>IF(ISERR(G59+H59),"-",G59+H59)</f>
        <v>5017.701</v>
      </c>
      <c r="G59" s="15">
        <v>2562.92</v>
      </c>
      <c r="H59" s="15">
        <v>2454.7809999999999</v>
      </c>
      <c r="I59" s="14">
        <f>IF(ISERR(J59+K59),"-",J59+K59)</f>
        <v>941.39699999999993</v>
      </c>
      <c r="J59" s="15">
        <v>641.51</v>
      </c>
      <c r="K59" s="15">
        <v>299.887</v>
      </c>
      <c r="L59" s="14">
        <f>IF(ISERR(M59+N59),"-",M59+N59)</f>
        <v>1356.8589999999999</v>
      </c>
      <c r="M59" s="14">
        <v>787.71</v>
      </c>
      <c r="N59" s="14">
        <v>569.149</v>
      </c>
      <c r="O59" s="14">
        <f>IF(ISERR(P59+Q59),"-",P59+Q59)</f>
        <v>4602.2390000000005</v>
      </c>
      <c r="P59" s="14">
        <f t="shared" si="7"/>
        <v>2416.7200000000003</v>
      </c>
      <c r="Q59" s="14">
        <f t="shared" si="7"/>
        <v>2185.5190000000002</v>
      </c>
      <c r="R59" s="16">
        <v>88.038623398485001</v>
      </c>
      <c r="S59" s="16">
        <v>103.31675930861189</v>
      </c>
      <c r="T59" s="16">
        <v>87.686080319479316</v>
      </c>
      <c r="U59" s="16">
        <f>IF(ISERR(O59/F59*100),"-",O59/F59*100)</f>
        <v>91.720072598985084</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0" t="s">
        <v>59</v>
      </c>
      <c r="D61" s="40"/>
      <c r="E61" s="13">
        <v>43</v>
      </c>
      <c r="F61" s="14">
        <f>IF(ISERR(G61+H61),"-",G61+H61)</f>
        <v>2847.3649999999998</v>
      </c>
      <c r="G61" s="15">
        <v>1294.79</v>
      </c>
      <c r="H61" s="15">
        <v>1552.575</v>
      </c>
      <c r="I61" s="14">
        <f>IF(ISERR(J61+K61),"-",J61+K61)</f>
        <v>237.38499999999999</v>
      </c>
      <c r="J61" s="15">
        <v>158</v>
      </c>
      <c r="K61" s="15">
        <v>79.385000000000005</v>
      </c>
      <c r="L61" s="14">
        <f>IF(ISERR(M61+N61),"-",M61+N61)</f>
        <v>348.64300000000003</v>
      </c>
      <c r="M61" s="14">
        <v>130.05000000000001</v>
      </c>
      <c r="N61" s="14">
        <v>218.59299999999999</v>
      </c>
      <c r="O61" s="14">
        <f>IF(ISERR(P61+Q61),"-",P61+Q61)</f>
        <v>2736.107</v>
      </c>
      <c r="P61" s="14">
        <f>IF(ISERR(G61+J61-M61),"-",G61+J61-M61)</f>
        <v>1322.74</v>
      </c>
      <c r="Q61" s="14">
        <f>IF(ISERR(H61+K61-N61),"-",H61+K61-N61)</f>
        <v>1413.367</v>
      </c>
      <c r="R61" s="16">
        <v>38.561565951916826</v>
      </c>
      <c r="S61" s="16">
        <v>106.33249969501036</v>
      </c>
      <c r="T61" s="16">
        <v>96.233025348110075</v>
      </c>
      <c r="U61" s="16">
        <f>IF(ISERR(O61/F61*100),"-",O61/F61*100)</f>
        <v>96.092597893139811</v>
      </c>
      <c r="V61" s="16"/>
    </row>
    <row r="62" spans="1:22" s="8" customFormat="1" ht="12" customHeight="1" x14ac:dyDescent="0.15">
      <c r="A62" s="17"/>
      <c r="B62" s="17"/>
      <c r="C62" s="40" t="s">
        <v>60</v>
      </c>
      <c r="D62" s="40"/>
      <c r="E62" s="13">
        <v>44</v>
      </c>
      <c r="F62" s="14">
        <f>IF(ISERR(G62+H62),"-",G62+H62)</f>
        <v>19893.508999999998</v>
      </c>
      <c r="G62" s="15">
        <v>6698.23</v>
      </c>
      <c r="H62" s="15">
        <v>13195.279</v>
      </c>
      <c r="I62" s="14">
        <f>IF(ISERR(J62+K62),"-",J62+K62)</f>
        <v>7218.5429999999997</v>
      </c>
      <c r="J62" s="15">
        <v>3404.75</v>
      </c>
      <c r="K62" s="15">
        <v>3813.7930000000001</v>
      </c>
      <c r="L62" s="14">
        <f>IF(ISERR(M62+N62),"-",M62+N62)</f>
        <v>6740.7880000000005</v>
      </c>
      <c r="M62" s="14">
        <v>2746.05</v>
      </c>
      <c r="N62" s="14">
        <v>3994.7379999999998</v>
      </c>
      <c r="O62" s="14">
        <f>IF(ISERR(P62+Q62),"-",P62+Q62)</f>
        <v>20371.263999999999</v>
      </c>
      <c r="P62" s="14">
        <f>IF(ISERR(G62+J62-M62),"-",G62+J62-M62)</f>
        <v>7356.9299999999994</v>
      </c>
      <c r="Q62" s="14">
        <f>IF(ISERR(H62+K62-N62),"-",H62+K62-N62)</f>
        <v>13014.334000000001</v>
      </c>
      <c r="R62" s="16">
        <v>111.21744981146993</v>
      </c>
      <c r="S62" s="16">
        <v>106.5103054845131</v>
      </c>
      <c r="T62" s="16">
        <v>98.851103130726358</v>
      </c>
      <c r="U62" s="16">
        <f>IF(ISERR(O62/F62*100),"-",O62/F62*100)</f>
        <v>102.4015622382155</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0" t="s">
        <v>61</v>
      </c>
      <c r="B64" s="40"/>
      <c r="C64" s="40"/>
      <c r="D64" s="40"/>
      <c r="E64" s="13">
        <v>45</v>
      </c>
      <c r="F64" s="14">
        <f>IF(ISERR(G64+H64),"-",G64+H64)</f>
        <v>60729.898000000001</v>
      </c>
      <c r="G64" s="15">
        <v>32725.66</v>
      </c>
      <c r="H64" s="15">
        <v>28004.238000000001</v>
      </c>
      <c r="I64" s="14">
        <f>IF(ISERR(J64+K64),"-",J64+K64)</f>
        <v>28605.353999999999</v>
      </c>
      <c r="J64" s="15">
        <v>16786.59</v>
      </c>
      <c r="K64" s="15">
        <v>11818.763999999999</v>
      </c>
      <c r="L64" s="14">
        <f>IF(ISERR(M64+N64),"-",M64+N64)</f>
        <v>26052.696</v>
      </c>
      <c r="M64" s="14">
        <v>14069.9</v>
      </c>
      <c r="N64" s="14">
        <v>11982.796</v>
      </c>
      <c r="O64" s="14">
        <f>IF(ISERR(P64+Q64),"-",P64+Q64)</f>
        <v>63282.555999999997</v>
      </c>
      <c r="P64" s="14">
        <f>IF(ISERR(G64+J64-M64),"-",G64+J64-M64)</f>
        <v>35442.35</v>
      </c>
      <c r="Q64" s="14">
        <f>IF(ISERR(H64+K64-N64),"-",H64+K64-N64)</f>
        <v>27840.205999999998</v>
      </c>
      <c r="R64" s="16">
        <v>107.27401445633055</v>
      </c>
      <c r="S64" s="16">
        <v>99.306341702346231</v>
      </c>
      <c r="T64" s="16">
        <v>94.276580493536173</v>
      </c>
      <c r="U64" s="16">
        <f>IF(ISERR(O64/F64*100),"-",O64/F64*100)</f>
        <v>104.20329703171902</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J6:J7"/>
    <mergeCell ref="K6:K7"/>
    <mergeCell ref="L6:L7"/>
    <mergeCell ref="M6:M7"/>
    <mergeCell ref="N6:N7"/>
    <mergeCell ref="A9:D9"/>
    <mergeCell ref="A11:D11"/>
    <mergeCell ref="A13:D13"/>
    <mergeCell ref="O6:O7"/>
    <mergeCell ref="P6:P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127C-389D-4CD3-B2D6-6FF115FBDB50}">
  <sheetPr codeName="Sheet10">
    <pageSetUpPr fitToPage="1"/>
  </sheetPr>
  <dimension ref="A1:Z69"/>
  <sheetViews>
    <sheetView zoomScaleNormal="100" workbookViewId="0">
      <pane xSplit="5" ySplit="7" topLeftCell="G8" activePane="bottomRight" state="frozen"/>
      <selection pane="topRight" activeCell="F1" sqref="F1"/>
      <selection pane="bottomLeft" activeCell="A8" sqref="A8"/>
      <selection pane="bottomRight" sqref="A1:XFD1048576"/>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125</v>
      </c>
      <c r="B3" s="72"/>
      <c r="C3" s="72"/>
      <c r="D3" s="72"/>
      <c r="E3" s="72"/>
      <c r="F3" s="72"/>
      <c r="G3" s="72"/>
      <c r="H3" s="72"/>
      <c r="I3" s="72"/>
      <c r="J3" s="72"/>
      <c r="K3" s="72"/>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52" t="s">
        <v>2</v>
      </c>
      <c r="B5" s="52"/>
      <c r="C5" s="52"/>
      <c r="D5" s="52"/>
      <c r="E5" s="47"/>
      <c r="F5" s="59" t="s">
        <v>65</v>
      </c>
      <c r="G5" s="58"/>
      <c r="H5" s="70"/>
      <c r="I5" s="59" t="s">
        <v>66</v>
      </c>
      <c r="J5" s="58"/>
      <c r="K5" s="70"/>
      <c r="L5" s="59" t="s">
        <v>67</v>
      </c>
      <c r="M5" s="58"/>
      <c r="N5" s="70"/>
      <c r="O5" s="57" t="s">
        <v>68</v>
      </c>
      <c r="P5" s="58"/>
      <c r="Q5" s="70"/>
      <c r="R5" s="59" t="s">
        <v>69</v>
      </c>
      <c r="S5" s="58"/>
      <c r="T5" s="70"/>
      <c r="U5" s="59" t="s">
        <v>70</v>
      </c>
      <c r="V5" s="58"/>
      <c r="W5" s="70"/>
      <c r="X5" s="59" t="s">
        <v>71</v>
      </c>
      <c r="Y5" s="58"/>
      <c r="Z5" s="70"/>
    </row>
    <row r="6" spans="1:26" s="8" customFormat="1" ht="18" customHeight="1" x14ac:dyDescent="0.15">
      <c r="A6" s="53"/>
      <c r="B6" s="53"/>
      <c r="C6" s="53"/>
      <c r="D6" s="53"/>
      <c r="E6" s="47"/>
      <c r="F6" s="64" t="s">
        <v>72</v>
      </c>
      <c r="G6" s="65"/>
      <c r="H6" s="68" t="s">
        <v>73</v>
      </c>
      <c r="I6" s="64" t="s">
        <v>72</v>
      </c>
      <c r="J6" s="65"/>
      <c r="K6" s="68" t="s">
        <v>73</v>
      </c>
      <c r="L6" s="64" t="s">
        <v>72</v>
      </c>
      <c r="M6" s="65"/>
      <c r="N6" s="71" t="s">
        <v>73</v>
      </c>
      <c r="O6" s="73" t="s">
        <v>74</v>
      </c>
      <c r="P6" s="65"/>
      <c r="Q6" s="69" t="s">
        <v>75</v>
      </c>
      <c r="R6" s="64" t="s">
        <v>74</v>
      </c>
      <c r="S6" s="65"/>
      <c r="T6" s="68" t="s">
        <v>75</v>
      </c>
      <c r="U6" s="64" t="s">
        <v>74</v>
      </c>
      <c r="V6" s="65"/>
      <c r="W6" s="68" t="s">
        <v>75</v>
      </c>
      <c r="X6" s="64" t="s">
        <v>74</v>
      </c>
      <c r="Y6" s="65"/>
      <c r="Z6" s="68" t="s">
        <v>75</v>
      </c>
    </row>
    <row r="7" spans="1:26" s="8" customFormat="1" ht="18" customHeight="1" x14ac:dyDescent="0.15">
      <c r="A7" s="54"/>
      <c r="B7" s="54"/>
      <c r="C7" s="54"/>
      <c r="D7" s="54"/>
      <c r="E7" s="49"/>
      <c r="F7" s="66"/>
      <c r="G7" s="67"/>
      <c r="H7" s="69"/>
      <c r="I7" s="66"/>
      <c r="J7" s="67"/>
      <c r="K7" s="69"/>
      <c r="L7" s="66"/>
      <c r="M7" s="67"/>
      <c r="N7" s="71"/>
      <c r="O7" s="74"/>
      <c r="P7" s="67"/>
      <c r="Q7" s="71"/>
      <c r="R7" s="66"/>
      <c r="S7" s="67"/>
      <c r="T7" s="69"/>
      <c r="U7" s="66"/>
      <c r="V7" s="67"/>
      <c r="W7" s="69"/>
      <c r="X7" s="66"/>
      <c r="Y7" s="67"/>
      <c r="Z7" s="69"/>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0" t="s">
        <v>19</v>
      </c>
      <c r="B9" s="40"/>
      <c r="C9" s="40"/>
      <c r="D9" s="40"/>
      <c r="E9" s="13">
        <v>1</v>
      </c>
      <c r="F9" s="33"/>
      <c r="G9" s="32" t="s">
        <v>79</v>
      </c>
      <c r="H9" s="34">
        <v>160056.655</v>
      </c>
      <c r="I9" s="35"/>
      <c r="J9" s="32" t="s">
        <v>80</v>
      </c>
      <c r="K9" s="34">
        <v>47954.468999999997</v>
      </c>
      <c r="L9" s="35"/>
      <c r="M9" s="32" t="s">
        <v>81</v>
      </c>
      <c r="N9" s="34">
        <v>44094.760999999999</v>
      </c>
      <c r="O9" s="35"/>
      <c r="P9" s="32" t="s">
        <v>82</v>
      </c>
      <c r="Q9" s="34">
        <v>35980.199999999997</v>
      </c>
      <c r="R9" s="35"/>
      <c r="S9" s="32" t="s">
        <v>83</v>
      </c>
      <c r="T9" s="34">
        <v>30883</v>
      </c>
      <c r="U9" s="35"/>
      <c r="V9" s="32" t="s">
        <v>84</v>
      </c>
      <c r="W9" s="34">
        <v>28644</v>
      </c>
      <c r="X9" s="35"/>
      <c r="Y9" s="32" t="s">
        <v>85</v>
      </c>
      <c r="Z9" s="34">
        <v>28079.383000000002</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0" t="s">
        <v>20</v>
      </c>
      <c r="B11" s="40"/>
      <c r="C11" s="40"/>
      <c r="D11" s="40"/>
      <c r="E11" s="13">
        <v>2</v>
      </c>
      <c r="F11" s="33"/>
      <c r="G11" s="32" t="s">
        <v>86</v>
      </c>
      <c r="H11" s="34">
        <v>191</v>
      </c>
      <c r="I11" s="35"/>
      <c r="J11" s="32" t="s">
        <v>87</v>
      </c>
      <c r="K11" s="34">
        <v>54</v>
      </c>
      <c r="L11" s="35"/>
      <c r="M11" s="32" t="s">
        <v>81</v>
      </c>
      <c r="N11" s="34">
        <v>41.851999999999997</v>
      </c>
      <c r="O11" s="35"/>
      <c r="P11" s="32" t="s">
        <v>88</v>
      </c>
      <c r="Q11" s="34">
        <v>38</v>
      </c>
      <c r="R11" s="35"/>
      <c r="S11" s="32" t="s">
        <v>89</v>
      </c>
      <c r="T11" s="34">
        <v>31</v>
      </c>
      <c r="U11" s="35"/>
      <c r="V11" s="32" t="s">
        <v>90</v>
      </c>
      <c r="W11" s="34">
        <v>16.821000000000002</v>
      </c>
      <c r="X11" s="35"/>
      <c r="Y11" s="32" t="s">
        <v>91</v>
      </c>
      <c r="Z11" s="34">
        <v>8</v>
      </c>
    </row>
    <row r="12" spans="1:26" s="8" customFormat="1" ht="12" customHeight="1" x14ac:dyDescent="0.15">
      <c r="A12" s="17"/>
      <c r="B12" s="17"/>
      <c r="C12" s="17"/>
      <c r="D12" s="17"/>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40" t="s">
        <v>21</v>
      </c>
      <c r="B13" s="40"/>
      <c r="C13" s="40"/>
      <c r="D13" s="40"/>
      <c r="E13" s="13">
        <v>3</v>
      </c>
      <c r="F13" s="33"/>
      <c r="G13" s="32" t="s">
        <v>79</v>
      </c>
      <c r="H13" s="34">
        <v>142088.41399999999</v>
      </c>
      <c r="I13" s="35"/>
      <c r="J13" s="32" t="s">
        <v>80</v>
      </c>
      <c r="K13" s="34">
        <v>37320.468999999997</v>
      </c>
      <c r="L13" s="35"/>
      <c r="M13" s="32" t="s">
        <v>81</v>
      </c>
      <c r="N13" s="34">
        <v>36446.557999999997</v>
      </c>
      <c r="O13" s="35"/>
      <c r="P13" s="32" t="s">
        <v>82</v>
      </c>
      <c r="Q13" s="34">
        <v>34225.300000000003</v>
      </c>
      <c r="R13" s="35"/>
      <c r="S13" s="32" t="s">
        <v>83</v>
      </c>
      <c r="T13" s="34">
        <v>28742</v>
      </c>
      <c r="U13" s="35"/>
      <c r="V13" s="32" t="s">
        <v>84</v>
      </c>
      <c r="W13" s="34">
        <v>27343</v>
      </c>
      <c r="X13" s="35"/>
      <c r="Y13" s="32" t="s">
        <v>85</v>
      </c>
      <c r="Z13" s="34">
        <v>22805.722000000002</v>
      </c>
    </row>
    <row r="14" spans="1:26" s="8" customFormat="1" ht="12" customHeight="1" x14ac:dyDescent="0.15">
      <c r="A14" s="17"/>
      <c r="B14" s="17"/>
      <c r="C14" s="40" t="s">
        <v>22</v>
      </c>
      <c r="D14" s="40"/>
      <c r="E14" s="13">
        <v>4</v>
      </c>
      <c r="F14" s="33"/>
      <c r="G14" s="32" t="s">
        <v>80</v>
      </c>
      <c r="H14" s="34">
        <v>24349.723999999998</v>
      </c>
      <c r="I14" s="35"/>
      <c r="J14" s="32" t="s">
        <v>92</v>
      </c>
      <c r="K14" s="34">
        <v>6852</v>
      </c>
      <c r="L14" s="35"/>
      <c r="M14" s="32" t="s">
        <v>96</v>
      </c>
      <c r="N14" s="34">
        <v>1854</v>
      </c>
      <c r="O14" s="35"/>
      <c r="P14" s="32" t="s">
        <v>82</v>
      </c>
      <c r="Q14" s="34">
        <v>1501</v>
      </c>
      <c r="R14" s="35"/>
      <c r="S14" s="32" t="s">
        <v>97</v>
      </c>
      <c r="T14" s="34">
        <v>1012</v>
      </c>
      <c r="U14" s="35"/>
      <c r="V14" s="32" t="s">
        <v>79</v>
      </c>
      <c r="W14" s="34">
        <v>528</v>
      </c>
      <c r="X14" s="35"/>
      <c r="Y14" s="32" t="s">
        <v>93</v>
      </c>
      <c r="Z14" s="34">
        <v>489.6</v>
      </c>
    </row>
    <row r="15" spans="1:26" s="8" customFormat="1" ht="12" customHeight="1" x14ac:dyDescent="0.15">
      <c r="A15" s="17"/>
      <c r="B15" s="17"/>
      <c r="C15" s="17"/>
      <c r="D15" s="17" t="s">
        <v>23</v>
      </c>
      <c r="E15" s="13">
        <v>5</v>
      </c>
      <c r="F15" s="33"/>
      <c r="G15" s="32" t="s">
        <v>80</v>
      </c>
      <c r="H15" s="34">
        <v>2233.3200000000002</v>
      </c>
      <c r="I15" s="35"/>
      <c r="J15" s="32" t="s">
        <v>92</v>
      </c>
      <c r="K15" s="34">
        <v>663</v>
      </c>
      <c r="L15" s="35"/>
      <c r="M15" s="32" t="s">
        <v>93</v>
      </c>
      <c r="N15" s="34">
        <v>201</v>
      </c>
      <c r="O15" s="35"/>
      <c r="P15" s="32" t="s">
        <v>94</v>
      </c>
      <c r="Q15" s="34">
        <v>46</v>
      </c>
      <c r="R15" s="35"/>
      <c r="S15" s="32" t="s">
        <v>95</v>
      </c>
      <c r="T15" s="34">
        <v>33</v>
      </c>
      <c r="U15" s="35"/>
      <c r="V15" s="32" t="s">
        <v>83</v>
      </c>
      <c r="W15" s="34">
        <v>14</v>
      </c>
      <c r="X15" s="35"/>
      <c r="Y15" s="32" t="s">
        <v>96</v>
      </c>
      <c r="Z15" s="34">
        <v>9.81</v>
      </c>
    </row>
    <row r="16" spans="1:26" s="8" customFormat="1" ht="12" customHeight="1" x14ac:dyDescent="0.15">
      <c r="A16" s="17"/>
      <c r="B16" s="17"/>
      <c r="C16" s="17"/>
      <c r="D16" s="17" t="s">
        <v>24</v>
      </c>
      <c r="E16" s="13">
        <v>6</v>
      </c>
      <c r="F16" s="33"/>
      <c r="G16" s="32" t="s">
        <v>80</v>
      </c>
      <c r="H16" s="34">
        <v>5488.491</v>
      </c>
      <c r="I16" s="35"/>
      <c r="J16" s="32" t="s">
        <v>92</v>
      </c>
      <c r="K16" s="34">
        <v>2372</v>
      </c>
      <c r="L16" s="35"/>
      <c r="M16" s="32" t="s">
        <v>96</v>
      </c>
      <c r="N16" s="34">
        <v>1609.39</v>
      </c>
      <c r="O16" s="35"/>
      <c r="P16" s="32" t="s">
        <v>81</v>
      </c>
      <c r="Q16" s="34">
        <v>160</v>
      </c>
      <c r="R16" s="35"/>
      <c r="S16" s="32" t="s">
        <v>97</v>
      </c>
      <c r="T16" s="34">
        <v>130</v>
      </c>
      <c r="U16" s="35"/>
      <c r="V16" s="32" t="s">
        <v>95</v>
      </c>
      <c r="W16" s="34">
        <v>118</v>
      </c>
      <c r="X16" s="35"/>
      <c r="Y16" s="32" t="s">
        <v>93</v>
      </c>
      <c r="Z16" s="34">
        <v>99.5</v>
      </c>
    </row>
    <row r="17" spans="1:26" s="8" customFormat="1" ht="12" customHeight="1" x14ac:dyDescent="0.15">
      <c r="A17" s="17"/>
      <c r="B17" s="17"/>
      <c r="C17" s="17"/>
      <c r="D17" s="17" t="s">
        <v>25</v>
      </c>
      <c r="E17" s="13">
        <v>7</v>
      </c>
      <c r="F17" s="33"/>
      <c r="G17" s="32" t="s">
        <v>80</v>
      </c>
      <c r="H17" s="34">
        <v>11375.385</v>
      </c>
      <c r="I17" s="35"/>
      <c r="J17" s="32" t="s">
        <v>92</v>
      </c>
      <c r="K17" s="34">
        <v>2057</v>
      </c>
      <c r="L17" s="35"/>
      <c r="M17" s="32" t="s">
        <v>97</v>
      </c>
      <c r="N17" s="34">
        <v>826</v>
      </c>
      <c r="O17" s="35"/>
      <c r="P17" s="32" t="s">
        <v>98</v>
      </c>
      <c r="Q17" s="34">
        <v>384</v>
      </c>
      <c r="R17" s="35"/>
      <c r="S17" s="32" t="s">
        <v>95</v>
      </c>
      <c r="T17" s="34">
        <v>205</v>
      </c>
      <c r="U17" s="35"/>
      <c r="V17" s="32" t="s">
        <v>96</v>
      </c>
      <c r="W17" s="34">
        <v>203.06</v>
      </c>
      <c r="X17" s="35"/>
      <c r="Y17" s="32" t="s">
        <v>81</v>
      </c>
      <c r="Z17" s="34">
        <v>186</v>
      </c>
    </row>
    <row r="18" spans="1:26" s="8" customFormat="1" ht="12" customHeight="1" x14ac:dyDescent="0.15">
      <c r="A18" s="17"/>
      <c r="B18" s="17"/>
      <c r="C18" s="17"/>
      <c r="D18" s="17"/>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17"/>
      <c r="B19" s="17"/>
      <c r="C19" s="17"/>
      <c r="D19" s="17" t="s">
        <v>26</v>
      </c>
      <c r="E19" s="13">
        <v>8</v>
      </c>
      <c r="F19" s="33"/>
      <c r="G19" s="32" t="s">
        <v>80</v>
      </c>
      <c r="H19" s="34">
        <v>2534.1529999999998</v>
      </c>
      <c r="I19" s="35"/>
      <c r="J19" s="32" t="s">
        <v>81</v>
      </c>
      <c r="K19" s="34">
        <v>70</v>
      </c>
      <c r="L19" s="35"/>
      <c r="M19" s="32" t="s">
        <v>95</v>
      </c>
      <c r="N19" s="34">
        <v>46</v>
      </c>
      <c r="O19" s="35"/>
      <c r="P19" s="32" t="s">
        <v>86</v>
      </c>
      <c r="Q19" s="34">
        <v>27</v>
      </c>
      <c r="R19" s="35"/>
      <c r="S19" s="32" t="s">
        <v>88</v>
      </c>
      <c r="T19" s="34">
        <v>17</v>
      </c>
      <c r="U19" s="35"/>
      <c r="V19" s="32" t="s">
        <v>94</v>
      </c>
      <c r="W19" s="34">
        <v>6</v>
      </c>
      <c r="X19" s="35"/>
      <c r="Y19" s="32" t="s">
        <v>89</v>
      </c>
      <c r="Z19" s="34">
        <v>3.73</v>
      </c>
    </row>
    <row r="20" spans="1:26" s="8" customFormat="1" ht="12" customHeight="1" x14ac:dyDescent="0.15">
      <c r="A20" s="17"/>
      <c r="B20" s="17"/>
      <c r="C20" s="17"/>
      <c r="D20" s="17" t="s">
        <v>27</v>
      </c>
      <c r="E20" s="13">
        <v>9</v>
      </c>
      <c r="F20" s="33"/>
      <c r="G20" s="32" t="s">
        <v>80</v>
      </c>
      <c r="H20" s="34">
        <v>2674.375</v>
      </c>
      <c r="I20" s="35"/>
      <c r="J20" s="32" t="s">
        <v>92</v>
      </c>
      <c r="K20" s="34">
        <v>229</v>
      </c>
      <c r="L20" s="35"/>
      <c r="M20" s="32" t="s">
        <v>95</v>
      </c>
      <c r="N20" s="34">
        <v>21</v>
      </c>
      <c r="O20" s="35"/>
      <c r="P20" s="32" t="s">
        <v>81</v>
      </c>
      <c r="Q20" s="34">
        <v>14</v>
      </c>
      <c r="R20" s="35"/>
      <c r="S20" s="32" t="s">
        <v>79</v>
      </c>
      <c r="T20" s="34">
        <v>6</v>
      </c>
      <c r="U20" s="35"/>
      <c r="V20" s="32" t="s">
        <v>86</v>
      </c>
      <c r="W20" s="34">
        <v>3.5</v>
      </c>
      <c r="X20" s="35"/>
      <c r="Y20" s="32" t="s">
        <v>119</v>
      </c>
      <c r="Z20" s="34">
        <v>1</v>
      </c>
    </row>
    <row r="21" spans="1:26" s="8" customFormat="1" ht="12" customHeight="1" x14ac:dyDescent="0.15">
      <c r="A21" s="17"/>
      <c r="B21" s="17"/>
      <c r="C21" s="17"/>
      <c r="D21" s="17" t="s">
        <v>28</v>
      </c>
      <c r="E21" s="13">
        <v>10</v>
      </c>
      <c r="F21" s="33"/>
      <c r="G21" s="32" t="s">
        <v>92</v>
      </c>
      <c r="H21" s="34">
        <v>1529</v>
      </c>
      <c r="I21" s="35"/>
      <c r="J21" s="32" t="s">
        <v>82</v>
      </c>
      <c r="K21" s="34">
        <v>1501</v>
      </c>
      <c r="L21" s="35"/>
      <c r="M21" s="32" t="s">
        <v>79</v>
      </c>
      <c r="N21" s="34">
        <v>367</v>
      </c>
      <c r="O21" s="35"/>
      <c r="P21" s="32" t="s">
        <v>90</v>
      </c>
      <c r="Q21" s="34">
        <v>250.66399999999999</v>
      </c>
      <c r="R21" s="35"/>
      <c r="S21" s="32" t="s">
        <v>86</v>
      </c>
      <c r="T21" s="34">
        <v>235.31</v>
      </c>
      <c r="U21" s="35"/>
      <c r="V21" s="32" t="s">
        <v>99</v>
      </c>
      <c r="W21" s="34">
        <v>104</v>
      </c>
      <c r="X21" s="35"/>
      <c r="Y21" s="32" t="s">
        <v>97</v>
      </c>
      <c r="Z21" s="34">
        <v>56</v>
      </c>
    </row>
    <row r="22" spans="1:26" s="8" customFormat="1" ht="12" customHeight="1" x14ac:dyDescent="0.15">
      <c r="A22" s="17"/>
      <c r="B22" s="17"/>
      <c r="C22" s="40" t="s">
        <v>29</v>
      </c>
      <c r="D22" s="40"/>
      <c r="E22" s="13">
        <v>11</v>
      </c>
      <c r="F22" s="33"/>
      <c r="G22" s="32" t="s">
        <v>80</v>
      </c>
      <c r="H22" s="34">
        <v>1515.0150000000001</v>
      </c>
      <c r="I22" s="35"/>
      <c r="J22" s="32" t="s">
        <v>92</v>
      </c>
      <c r="K22" s="34">
        <v>711</v>
      </c>
      <c r="L22" s="35"/>
      <c r="M22" s="32" t="s">
        <v>96</v>
      </c>
      <c r="N22" s="34">
        <v>321</v>
      </c>
      <c r="O22" s="35"/>
      <c r="P22" s="32" t="s">
        <v>100</v>
      </c>
      <c r="Q22" s="34">
        <v>115</v>
      </c>
      <c r="R22" s="35"/>
      <c r="S22" s="32" t="s">
        <v>79</v>
      </c>
      <c r="T22" s="34">
        <v>82</v>
      </c>
      <c r="U22" s="35"/>
      <c r="V22" s="32" t="s">
        <v>93</v>
      </c>
      <c r="W22" s="34">
        <v>37.9</v>
      </c>
      <c r="X22" s="35"/>
      <c r="Y22" s="32" t="s">
        <v>89</v>
      </c>
      <c r="Z22" s="34">
        <v>31.38</v>
      </c>
    </row>
    <row r="23" spans="1:26" s="8" customFormat="1" ht="12" customHeight="1" x14ac:dyDescent="0.15">
      <c r="A23" s="17"/>
      <c r="B23" s="17"/>
      <c r="C23" s="40" t="s">
        <v>30</v>
      </c>
      <c r="D23" s="40"/>
      <c r="E23" s="13">
        <v>12</v>
      </c>
      <c r="F23" s="33"/>
      <c r="G23" s="32" t="s">
        <v>80</v>
      </c>
      <c r="H23" s="34">
        <v>7252.0829999999996</v>
      </c>
      <c r="I23" s="35"/>
      <c r="J23" s="32" t="s">
        <v>98</v>
      </c>
      <c r="K23" s="34">
        <v>5835</v>
      </c>
      <c r="L23" s="35"/>
      <c r="M23" s="32" t="s">
        <v>97</v>
      </c>
      <c r="N23" s="34">
        <v>3970</v>
      </c>
      <c r="O23" s="35"/>
      <c r="P23" s="32" t="s">
        <v>93</v>
      </c>
      <c r="Q23" s="34">
        <v>553.20000000000005</v>
      </c>
      <c r="R23" s="35"/>
      <c r="S23" s="32" t="s">
        <v>94</v>
      </c>
      <c r="T23" s="34">
        <v>307</v>
      </c>
      <c r="U23" s="35"/>
      <c r="V23" s="32" t="s">
        <v>81</v>
      </c>
      <c r="W23" s="34">
        <v>99.83</v>
      </c>
      <c r="X23" s="35"/>
      <c r="Y23" s="32" t="s">
        <v>88</v>
      </c>
      <c r="Z23" s="34">
        <v>93</v>
      </c>
    </row>
    <row r="24" spans="1:26" s="8" customFormat="1" ht="12" customHeight="1" x14ac:dyDescent="0.15">
      <c r="A24" s="17"/>
      <c r="B24" s="17"/>
      <c r="C24" s="17"/>
      <c r="D24" s="17"/>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17"/>
      <c r="B25" s="17"/>
      <c r="C25" s="40" t="s">
        <v>31</v>
      </c>
      <c r="D25" s="40"/>
      <c r="E25" s="13">
        <v>13</v>
      </c>
      <c r="F25" s="33"/>
      <c r="G25" s="32" t="s">
        <v>79</v>
      </c>
      <c r="H25" s="34">
        <v>27185.074000000001</v>
      </c>
      <c r="I25" s="35"/>
      <c r="J25" s="32" t="s">
        <v>83</v>
      </c>
      <c r="K25" s="34">
        <v>11032</v>
      </c>
      <c r="L25" s="35"/>
      <c r="M25" s="32" t="s">
        <v>88</v>
      </c>
      <c r="N25" s="34">
        <v>5493.1</v>
      </c>
      <c r="O25" s="35"/>
      <c r="P25" s="32" t="s">
        <v>101</v>
      </c>
      <c r="Q25" s="34">
        <v>5117</v>
      </c>
      <c r="R25" s="35"/>
      <c r="S25" s="32" t="s">
        <v>100</v>
      </c>
      <c r="T25" s="34">
        <v>4581</v>
      </c>
      <c r="U25" s="35"/>
      <c r="V25" s="32" t="s">
        <v>102</v>
      </c>
      <c r="W25" s="34" t="s">
        <v>126</v>
      </c>
      <c r="X25" s="35"/>
      <c r="Y25" s="32" t="s">
        <v>82</v>
      </c>
      <c r="Z25" s="34">
        <v>2048</v>
      </c>
    </row>
    <row r="26" spans="1:26" s="8" customFormat="1" ht="12" customHeight="1" x14ac:dyDescent="0.15">
      <c r="A26" s="17"/>
      <c r="B26" s="17"/>
      <c r="C26" s="40" t="s">
        <v>32</v>
      </c>
      <c r="D26" s="40"/>
      <c r="E26" s="13">
        <v>14</v>
      </c>
      <c r="F26" s="33"/>
      <c r="G26" s="32" t="s">
        <v>79</v>
      </c>
      <c r="H26" s="34">
        <v>11396</v>
      </c>
      <c r="I26" s="35"/>
      <c r="J26" s="32" t="s">
        <v>88</v>
      </c>
      <c r="K26" s="34">
        <v>289</v>
      </c>
      <c r="L26" s="35"/>
      <c r="M26" s="32" t="s">
        <v>81</v>
      </c>
      <c r="N26" s="34">
        <v>249</v>
      </c>
      <c r="O26" s="35"/>
      <c r="P26" s="32" t="s">
        <v>101</v>
      </c>
      <c r="Q26" s="34">
        <v>113</v>
      </c>
      <c r="R26" s="35"/>
      <c r="S26" s="32" t="s">
        <v>102</v>
      </c>
      <c r="T26" s="34" t="s">
        <v>126</v>
      </c>
      <c r="U26" s="35"/>
      <c r="V26" s="32" t="s">
        <v>103</v>
      </c>
      <c r="W26" s="34">
        <v>79</v>
      </c>
      <c r="X26" s="35"/>
      <c r="Y26" s="32" t="s">
        <v>91</v>
      </c>
      <c r="Z26" s="34">
        <v>56</v>
      </c>
    </row>
    <row r="27" spans="1:26" s="8" customFormat="1" ht="12" customHeight="1" x14ac:dyDescent="0.15">
      <c r="A27" s="17"/>
      <c r="B27" s="17"/>
      <c r="C27" s="40" t="s">
        <v>33</v>
      </c>
      <c r="D27" s="40"/>
      <c r="E27" s="13">
        <v>15</v>
      </c>
      <c r="F27" s="33"/>
      <c r="G27" s="32" t="s">
        <v>101</v>
      </c>
      <c r="H27" s="34">
        <v>1798</v>
      </c>
      <c r="I27" s="35"/>
      <c r="J27" s="32" t="s">
        <v>79</v>
      </c>
      <c r="K27" s="34">
        <v>1333</v>
      </c>
      <c r="L27" s="35"/>
      <c r="M27" s="32" t="s">
        <v>104</v>
      </c>
      <c r="N27" s="34">
        <v>1077</v>
      </c>
      <c r="O27" s="35"/>
      <c r="P27" s="32" t="s">
        <v>90</v>
      </c>
      <c r="Q27" s="34">
        <v>516.45399999999995</v>
      </c>
      <c r="R27" s="35"/>
      <c r="S27" s="32" t="s">
        <v>105</v>
      </c>
      <c r="T27" s="34">
        <v>463</v>
      </c>
      <c r="U27" s="35"/>
      <c r="V27" s="32" t="s">
        <v>83</v>
      </c>
      <c r="W27" s="34">
        <v>251</v>
      </c>
      <c r="X27" s="35"/>
      <c r="Y27" s="32" t="s">
        <v>84</v>
      </c>
      <c r="Z27" s="34">
        <v>125</v>
      </c>
    </row>
    <row r="28" spans="1:26" s="8" customFormat="1" ht="12" customHeight="1" x14ac:dyDescent="0.15">
      <c r="A28" s="17"/>
      <c r="B28" s="17"/>
      <c r="C28" s="40" t="s">
        <v>34</v>
      </c>
      <c r="D28" s="40"/>
      <c r="E28" s="13">
        <v>16</v>
      </c>
      <c r="F28" s="33"/>
      <c r="G28" s="32" t="s">
        <v>106</v>
      </c>
      <c r="H28" s="34">
        <v>5118</v>
      </c>
      <c r="I28" s="35"/>
      <c r="J28" s="32" t="s">
        <v>108</v>
      </c>
      <c r="K28" s="34">
        <v>3420</v>
      </c>
      <c r="L28" s="35"/>
      <c r="M28" s="32" t="s">
        <v>107</v>
      </c>
      <c r="N28" s="34">
        <v>2959</v>
      </c>
      <c r="O28" s="35"/>
      <c r="P28" s="32" t="s">
        <v>110</v>
      </c>
      <c r="Q28" s="34">
        <v>2595</v>
      </c>
      <c r="R28" s="35"/>
      <c r="S28" s="32" t="s">
        <v>109</v>
      </c>
      <c r="T28" s="34">
        <v>2471.5929999999998</v>
      </c>
      <c r="U28" s="35"/>
      <c r="V28" s="32" t="s">
        <v>111</v>
      </c>
      <c r="W28" s="34">
        <v>1919</v>
      </c>
      <c r="X28" s="35"/>
      <c r="Y28" s="32" t="s">
        <v>84</v>
      </c>
      <c r="Z28" s="34">
        <v>1817</v>
      </c>
    </row>
    <row r="29" spans="1:26" s="8" customFormat="1" ht="12" customHeight="1" x14ac:dyDescent="0.15">
      <c r="A29" s="17"/>
      <c r="B29" s="17"/>
      <c r="C29" s="17"/>
      <c r="D29" s="17" t="s">
        <v>35</v>
      </c>
      <c r="E29" s="13">
        <v>17</v>
      </c>
      <c r="F29" s="33"/>
      <c r="G29" s="32" t="s">
        <v>106</v>
      </c>
      <c r="H29" s="34">
        <v>4669</v>
      </c>
      <c r="I29" s="35"/>
      <c r="J29" s="32" t="s">
        <v>107</v>
      </c>
      <c r="K29" s="34">
        <v>2927</v>
      </c>
      <c r="L29" s="35"/>
      <c r="M29" s="32" t="s">
        <v>108</v>
      </c>
      <c r="N29" s="34">
        <v>2566</v>
      </c>
      <c r="O29" s="35"/>
      <c r="P29" s="32" t="s">
        <v>109</v>
      </c>
      <c r="Q29" s="34">
        <v>2246</v>
      </c>
      <c r="R29" s="35"/>
      <c r="S29" s="32" t="s">
        <v>84</v>
      </c>
      <c r="T29" s="34">
        <v>1782</v>
      </c>
      <c r="U29" s="35"/>
      <c r="V29" s="32" t="s">
        <v>110</v>
      </c>
      <c r="W29" s="34">
        <v>1579</v>
      </c>
      <c r="X29" s="35"/>
      <c r="Y29" s="32" t="s">
        <v>94</v>
      </c>
      <c r="Z29" s="34">
        <v>1578</v>
      </c>
    </row>
    <row r="30" spans="1:26" s="8" customFormat="1" ht="12" customHeight="1" x14ac:dyDescent="0.15">
      <c r="A30" s="17"/>
      <c r="B30" s="17"/>
      <c r="C30" s="17"/>
      <c r="D30" s="17"/>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17"/>
      <c r="B31" s="17"/>
      <c r="C31" s="17"/>
      <c r="D31" s="17" t="s">
        <v>36</v>
      </c>
      <c r="E31" s="13">
        <v>18</v>
      </c>
      <c r="F31" s="33"/>
      <c r="G31" s="32" t="s">
        <v>110</v>
      </c>
      <c r="H31" s="34">
        <v>1016</v>
      </c>
      <c r="I31" s="35"/>
      <c r="J31" s="32" t="s">
        <v>87</v>
      </c>
      <c r="K31" s="34">
        <v>941</v>
      </c>
      <c r="L31" s="35"/>
      <c r="M31" s="32" t="s">
        <v>108</v>
      </c>
      <c r="N31" s="34">
        <v>854</v>
      </c>
      <c r="O31" s="35"/>
      <c r="P31" s="32" t="s">
        <v>111</v>
      </c>
      <c r="Q31" s="34">
        <v>668</v>
      </c>
      <c r="R31" s="35"/>
      <c r="S31" s="32" t="s">
        <v>95</v>
      </c>
      <c r="T31" s="34">
        <v>449</v>
      </c>
      <c r="U31" s="35"/>
      <c r="V31" s="32" t="s">
        <v>106</v>
      </c>
      <c r="W31" s="34">
        <v>449</v>
      </c>
      <c r="X31" s="35"/>
      <c r="Y31" s="32" t="s">
        <v>81</v>
      </c>
      <c r="Z31" s="34">
        <v>430.36</v>
      </c>
    </row>
    <row r="32" spans="1:26" s="8" customFormat="1" ht="12" customHeight="1" x14ac:dyDescent="0.15">
      <c r="A32" s="17"/>
      <c r="B32" s="17"/>
      <c r="C32" s="40" t="s">
        <v>37</v>
      </c>
      <c r="D32" s="40"/>
      <c r="E32" s="13">
        <v>19</v>
      </c>
      <c r="F32" s="33"/>
      <c r="G32" s="32" t="s">
        <v>112</v>
      </c>
      <c r="H32" s="34">
        <v>8526</v>
      </c>
      <c r="I32" s="35"/>
      <c r="J32" s="32" t="s">
        <v>108</v>
      </c>
      <c r="K32" s="34">
        <v>3048</v>
      </c>
      <c r="L32" s="35"/>
      <c r="M32" s="32" t="s">
        <v>79</v>
      </c>
      <c r="N32" s="34">
        <v>1975</v>
      </c>
      <c r="O32" s="35"/>
      <c r="P32" s="32" t="s">
        <v>113</v>
      </c>
      <c r="Q32" s="34">
        <v>1557</v>
      </c>
      <c r="R32" s="35"/>
      <c r="S32" s="32" t="s">
        <v>106</v>
      </c>
      <c r="T32" s="34">
        <v>538</v>
      </c>
      <c r="U32" s="35"/>
      <c r="V32" s="32" t="s">
        <v>110</v>
      </c>
      <c r="W32" s="34">
        <v>446</v>
      </c>
      <c r="X32" s="35"/>
      <c r="Y32" s="32" t="s">
        <v>114</v>
      </c>
      <c r="Z32" s="34">
        <v>367</v>
      </c>
    </row>
    <row r="33" spans="1:26" s="8" customFormat="1" ht="12" customHeight="1" x14ac:dyDescent="0.15">
      <c r="A33" s="17"/>
      <c r="B33" s="17"/>
      <c r="C33" s="40" t="s">
        <v>38</v>
      </c>
      <c r="D33" s="40"/>
      <c r="E33" s="13">
        <v>20</v>
      </c>
      <c r="F33" s="33"/>
      <c r="G33" s="32" t="s">
        <v>115</v>
      </c>
      <c r="H33" s="34">
        <v>15381</v>
      </c>
      <c r="I33" s="35"/>
      <c r="J33" s="32" t="s">
        <v>84</v>
      </c>
      <c r="K33" s="34">
        <v>14869</v>
      </c>
      <c r="L33" s="35"/>
      <c r="M33" s="32" t="s">
        <v>94</v>
      </c>
      <c r="N33" s="34">
        <v>11003.4</v>
      </c>
      <c r="O33" s="35"/>
      <c r="P33" s="32" t="s">
        <v>108</v>
      </c>
      <c r="Q33" s="34">
        <v>9370</v>
      </c>
      <c r="R33" s="35"/>
      <c r="S33" s="32" t="s">
        <v>79</v>
      </c>
      <c r="T33" s="34">
        <v>7073</v>
      </c>
      <c r="U33" s="35"/>
      <c r="V33" s="32" t="s">
        <v>107</v>
      </c>
      <c r="W33" s="34">
        <v>6540</v>
      </c>
      <c r="X33" s="35"/>
      <c r="Y33" s="32" t="s">
        <v>110</v>
      </c>
      <c r="Z33" s="34">
        <v>5236</v>
      </c>
    </row>
    <row r="34" spans="1:26" s="8" customFormat="1" ht="12" customHeight="1" x14ac:dyDescent="0.15">
      <c r="A34" s="17"/>
      <c r="B34" s="17"/>
      <c r="C34" s="40" t="s">
        <v>39</v>
      </c>
      <c r="D34" s="40"/>
      <c r="E34" s="13">
        <v>21</v>
      </c>
      <c r="F34" s="33"/>
      <c r="G34" s="32" t="s">
        <v>109</v>
      </c>
      <c r="H34" s="34">
        <v>1887.3510000000001</v>
      </c>
      <c r="I34" s="35"/>
      <c r="J34" s="32" t="s">
        <v>102</v>
      </c>
      <c r="K34" s="34" t="s">
        <v>126</v>
      </c>
      <c r="L34" s="35"/>
      <c r="M34" s="32" t="s">
        <v>93</v>
      </c>
      <c r="N34" s="34">
        <v>1202</v>
      </c>
      <c r="O34" s="35"/>
      <c r="P34" s="32" t="s">
        <v>85</v>
      </c>
      <c r="Q34" s="34">
        <v>885</v>
      </c>
      <c r="R34" s="35"/>
      <c r="S34" s="32" t="s">
        <v>116</v>
      </c>
      <c r="T34" s="34">
        <v>861</v>
      </c>
      <c r="U34" s="35"/>
      <c r="V34" s="32" t="s">
        <v>113</v>
      </c>
      <c r="W34" s="34">
        <v>795</v>
      </c>
      <c r="X34" s="35"/>
      <c r="Y34" s="32" t="s">
        <v>117</v>
      </c>
      <c r="Z34" s="34">
        <v>560</v>
      </c>
    </row>
    <row r="35" spans="1:26" s="8" customFormat="1" ht="12" customHeight="1" x14ac:dyDescent="0.15">
      <c r="A35" s="17"/>
      <c r="B35" s="17"/>
      <c r="C35" s="40" t="s">
        <v>40</v>
      </c>
      <c r="D35" s="40"/>
      <c r="E35" s="13">
        <v>22</v>
      </c>
      <c r="F35" s="33"/>
      <c r="G35" s="32" t="s">
        <v>79</v>
      </c>
      <c r="H35" s="34">
        <v>4177.9979999999996</v>
      </c>
      <c r="I35" s="35"/>
      <c r="J35" s="32" t="s">
        <v>94</v>
      </c>
      <c r="K35" s="34">
        <v>1240</v>
      </c>
      <c r="L35" s="35"/>
      <c r="M35" s="32" t="s">
        <v>91</v>
      </c>
      <c r="N35" s="34">
        <v>745</v>
      </c>
      <c r="O35" s="35"/>
      <c r="P35" s="32" t="s">
        <v>81</v>
      </c>
      <c r="Q35" s="34">
        <v>685.91</v>
      </c>
      <c r="R35" s="35"/>
      <c r="S35" s="32" t="s">
        <v>83</v>
      </c>
      <c r="T35" s="34">
        <v>515</v>
      </c>
      <c r="U35" s="35"/>
      <c r="V35" s="32" t="s">
        <v>109</v>
      </c>
      <c r="W35" s="34">
        <v>352.78</v>
      </c>
      <c r="X35" s="35"/>
      <c r="Y35" s="32" t="s">
        <v>101</v>
      </c>
      <c r="Z35" s="34">
        <v>290</v>
      </c>
    </row>
    <row r="36" spans="1:26" s="8" customFormat="1" ht="12" customHeight="1" x14ac:dyDescent="0.15">
      <c r="A36" s="17"/>
      <c r="B36" s="17"/>
      <c r="C36" s="17"/>
      <c r="D36" s="17"/>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17"/>
      <c r="B37" s="17"/>
      <c r="C37" s="40" t="s">
        <v>41</v>
      </c>
      <c r="D37" s="40"/>
      <c r="E37" s="13">
        <v>23</v>
      </c>
      <c r="F37" s="33"/>
      <c r="G37" s="32" t="s">
        <v>79</v>
      </c>
      <c r="H37" s="34">
        <v>2110</v>
      </c>
      <c r="I37" s="35"/>
      <c r="J37" s="32" t="s">
        <v>94</v>
      </c>
      <c r="K37" s="34">
        <v>805</v>
      </c>
      <c r="L37" s="35"/>
      <c r="M37" s="32" t="s">
        <v>91</v>
      </c>
      <c r="N37" s="34">
        <v>635</v>
      </c>
      <c r="O37" s="35"/>
      <c r="P37" s="32" t="s">
        <v>101</v>
      </c>
      <c r="Q37" s="34">
        <v>362</v>
      </c>
      <c r="R37" s="35"/>
      <c r="S37" s="32" t="s">
        <v>81</v>
      </c>
      <c r="T37" s="34">
        <v>330.16</v>
      </c>
      <c r="U37" s="35"/>
      <c r="V37" s="32" t="s">
        <v>83</v>
      </c>
      <c r="W37" s="34">
        <v>182</v>
      </c>
      <c r="X37" s="35"/>
      <c r="Y37" s="32" t="s">
        <v>90</v>
      </c>
      <c r="Z37" s="34">
        <v>167.316</v>
      </c>
    </row>
    <row r="38" spans="1:26" s="8" customFormat="1" ht="12" customHeight="1" x14ac:dyDescent="0.15">
      <c r="A38" s="17"/>
      <c r="B38" s="17"/>
      <c r="C38" s="40" t="s">
        <v>42</v>
      </c>
      <c r="D38" s="40"/>
      <c r="E38" s="13">
        <v>24</v>
      </c>
      <c r="F38" s="33"/>
      <c r="G38" s="32" t="s">
        <v>105</v>
      </c>
      <c r="H38" s="34">
        <v>618</v>
      </c>
      <c r="I38" s="35"/>
      <c r="J38" s="32" t="s">
        <v>79</v>
      </c>
      <c r="K38" s="34">
        <v>603</v>
      </c>
      <c r="L38" s="35"/>
      <c r="M38" s="32" t="s">
        <v>93</v>
      </c>
      <c r="N38" s="34">
        <v>511.1</v>
      </c>
      <c r="O38" s="35"/>
      <c r="P38" s="32" t="s">
        <v>94</v>
      </c>
      <c r="Q38" s="34">
        <v>411.5</v>
      </c>
      <c r="R38" s="35"/>
      <c r="S38" s="32" t="s">
        <v>91</v>
      </c>
      <c r="T38" s="34">
        <v>337</v>
      </c>
      <c r="U38" s="35"/>
      <c r="V38" s="32" t="s">
        <v>118</v>
      </c>
      <c r="W38" s="34">
        <v>263</v>
      </c>
      <c r="X38" s="35"/>
      <c r="Y38" s="32" t="s">
        <v>101</v>
      </c>
      <c r="Z38" s="34">
        <v>230</v>
      </c>
    </row>
    <row r="39" spans="1:26" s="8" customFormat="1" ht="12" customHeight="1" x14ac:dyDescent="0.15">
      <c r="A39" s="17"/>
      <c r="B39" s="17"/>
      <c r="C39" s="40" t="s">
        <v>43</v>
      </c>
      <c r="D39" s="40"/>
      <c r="E39" s="13">
        <v>25</v>
      </c>
      <c r="F39" s="33"/>
      <c r="G39" s="32" t="s">
        <v>79</v>
      </c>
      <c r="H39" s="34">
        <v>1165</v>
      </c>
      <c r="I39" s="35"/>
      <c r="J39" s="32" t="s">
        <v>86</v>
      </c>
      <c r="K39" s="34">
        <v>426.4</v>
      </c>
      <c r="L39" s="35"/>
      <c r="M39" s="32" t="s">
        <v>91</v>
      </c>
      <c r="N39" s="34">
        <v>406</v>
      </c>
      <c r="O39" s="35"/>
      <c r="P39" s="32" t="s">
        <v>81</v>
      </c>
      <c r="Q39" s="34">
        <v>241.27</v>
      </c>
      <c r="R39" s="35"/>
      <c r="S39" s="32" t="s">
        <v>114</v>
      </c>
      <c r="T39" s="34">
        <v>149</v>
      </c>
      <c r="U39" s="35"/>
      <c r="V39" s="32" t="s">
        <v>110</v>
      </c>
      <c r="W39" s="34">
        <v>126</v>
      </c>
      <c r="X39" s="35"/>
      <c r="Y39" s="32" t="s">
        <v>100</v>
      </c>
      <c r="Z39" s="34">
        <v>124</v>
      </c>
    </row>
    <row r="40" spans="1:26" s="8" customFormat="1" ht="12" customHeight="1" x14ac:dyDescent="0.15">
      <c r="A40" s="17"/>
      <c r="B40" s="17"/>
      <c r="C40" s="40" t="s">
        <v>44</v>
      </c>
      <c r="D40" s="40"/>
      <c r="E40" s="13">
        <v>26</v>
      </c>
      <c r="F40" s="33"/>
      <c r="G40" s="32" t="s">
        <v>79</v>
      </c>
      <c r="H40" s="34">
        <v>19673.440999999999</v>
      </c>
      <c r="I40" s="35"/>
      <c r="J40" s="32" t="s">
        <v>81</v>
      </c>
      <c r="K40" s="34">
        <v>15996.272000000001</v>
      </c>
      <c r="L40" s="35"/>
      <c r="M40" s="32" t="s">
        <v>82</v>
      </c>
      <c r="N40" s="34">
        <v>15541</v>
      </c>
      <c r="O40" s="35"/>
      <c r="P40" s="32" t="s">
        <v>83</v>
      </c>
      <c r="Q40" s="34">
        <v>10340</v>
      </c>
      <c r="R40" s="35"/>
      <c r="S40" s="32" t="s">
        <v>85</v>
      </c>
      <c r="T40" s="34">
        <v>8722.3029999999999</v>
      </c>
      <c r="U40" s="35"/>
      <c r="V40" s="32" t="s">
        <v>101</v>
      </c>
      <c r="W40" s="34">
        <v>4060</v>
      </c>
      <c r="X40" s="35"/>
      <c r="Y40" s="32" t="s">
        <v>100</v>
      </c>
      <c r="Z40" s="34">
        <v>4057</v>
      </c>
    </row>
    <row r="41" spans="1:26" s="8" customFormat="1" ht="12" customHeight="1" x14ac:dyDescent="0.15">
      <c r="A41" s="17"/>
      <c r="B41" s="17"/>
      <c r="C41" s="40" t="s">
        <v>45</v>
      </c>
      <c r="D41" s="40"/>
      <c r="E41" s="13">
        <v>27</v>
      </c>
      <c r="F41" s="33"/>
      <c r="G41" s="32" t="s">
        <v>79</v>
      </c>
      <c r="H41" s="34">
        <v>10759.081</v>
      </c>
      <c r="I41" s="35"/>
      <c r="J41" s="32" t="s">
        <v>119</v>
      </c>
      <c r="K41" s="34">
        <v>2786</v>
      </c>
      <c r="L41" s="35"/>
      <c r="M41" s="32" t="s">
        <v>120</v>
      </c>
      <c r="N41" s="34">
        <v>1582.9</v>
      </c>
      <c r="O41" s="35"/>
      <c r="P41" s="32" t="s">
        <v>101</v>
      </c>
      <c r="Q41" s="34">
        <v>1287</v>
      </c>
      <c r="R41" s="35"/>
      <c r="S41" s="32" t="s">
        <v>81</v>
      </c>
      <c r="T41" s="34">
        <v>1233.5</v>
      </c>
      <c r="U41" s="35"/>
      <c r="V41" s="32" t="s">
        <v>84</v>
      </c>
      <c r="W41" s="34">
        <v>1043</v>
      </c>
      <c r="X41" s="35"/>
      <c r="Y41" s="32" t="s">
        <v>104</v>
      </c>
      <c r="Z41" s="34">
        <v>1027</v>
      </c>
    </row>
    <row r="42" spans="1:26" s="8" customFormat="1" ht="12" customHeight="1" x14ac:dyDescent="0.15">
      <c r="A42" s="17"/>
      <c r="B42" s="17"/>
      <c r="C42" s="17"/>
      <c r="D42" s="17"/>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17"/>
      <c r="B43" s="17"/>
      <c r="C43" s="40" t="s">
        <v>46</v>
      </c>
      <c r="D43" s="40"/>
      <c r="E43" s="13">
        <v>28</v>
      </c>
      <c r="F43" s="33"/>
      <c r="G43" s="32" t="s">
        <v>79</v>
      </c>
      <c r="H43" s="34">
        <v>25869.023000000001</v>
      </c>
      <c r="I43" s="35"/>
      <c r="J43" s="32" t="s">
        <v>82</v>
      </c>
      <c r="K43" s="34">
        <v>7551</v>
      </c>
      <c r="L43" s="35"/>
      <c r="M43" s="32" t="s">
        <v>86</v>
      </c>
      <c r="N43" s="34">
        <v>4390.5</v>
      </c>
      <c r="O43" s="35"/>
      <c r="P43" s="32" t="s">
        <v>85</v>
      </c>
      <c r="Q43" s="34">
        <v>2588.11</v>
      </c>
      <c r="R43" s="35"/>
      <c r="S43" s="32" t="s">
        <v>81</v>
      </c>
      <c r="T43" s="34">
        <v>2571.88</v>
      </c>
      <c r="U43" s="35"/>
      <c r="V43" s="32" t="s">
        <v>88</v>
      </c>
      <c r="W43" s="34">
        <v>1920.4</v>
      </c>
      <c r="X43" s="35"/>
      <c r="Y43" s="32" t="s">
        <v>101</v>
      </c>
      <c r="Z43" s="34">
        <v>746</v>
      </c>
    </row>
    <row r="44" spans="1:26" s="8" customFormat="1" ht="12" customHeight="1" x14ac:dyDescent="0.15">
      <c r="A44" s="17"/>
      <c r="B44" s="17"/>
      <c r="C44" s="40" t="s">
        <v>47</v>
      </c>
      <c r="D44" s="40"/>
      <c r="E44" s="13">
        <v>29</v>
      </c>
      <c r="F44" s="33"/>
      <c r="G44" s="32" t="s">
        <v>79</v>
      </c>
      <c r="H44" s="34">
        <v>8413</v>
      </c>
      <c r="I44" s="35"/>
      <c r="J44" s="32" t="s">
        <v>84</v>
      </c>
      <c r="K44" s="34">
        <v>5057</v>
      </c>
      <c r="L44" s="35"/>
      <c r="M44" s="32" t="s">
        <v>104</v>
      </c>
      <c r="N44" s="34">
        <v>3116</v>
      </c>
      <c r="O44" s="35"/>
      <c r="P44" s="32" t="s">
        <v>85</v>
      </c>
      <c r="Q44" s="34">
        <v>2189.8310000000001</v>
      </c>
      <c r="R44" s="35"/>
      <c r="S44" s="32" t="s">
        <v>82</v>
      </c>
      <c r="T44" s="34">
        <v>2051.1999999999998</v>
      </c>
      <c r="U44" s="35"/>
      <c r="V44" s="32" t="s">
        <v>81</v>
      </c>
      <c r="W44" s="34">
        <v>1869.93</v>
      </c>
      <c r="X44" s="35"/>
      <c r="Y44" s="32" t="s">
        <v>88</v>
      </c>
      <c r="Z44" s="34">
        <v>1763</v>
      </c>
    </row>
    <row r="45" spans="1:26" s="8" customFormat="1" ht="12" customHeight="1" x14ac:dyDescent="0.15">
      <c r="A45" s="17"/>
      <c r="B45" s="17"/>
      <c r="C45" s="17"/>
      <c r="D45" s="17" t="s">
        <v>48</v>
      </c>
      <c r="E45" s="13">
        <v>30</v>
      </c>
      <c r="F45" s="33"/>
      <c r="G45" s="32" t="s">
        <v>84</v>
      </c>
      <c r="H45" s="34">
        <v>3781</v>
      </c>
      <c r="I45" s="35"/>
      <c r="J45" s="32" t="s">
        <v>104</v>
      </c>
      <c r="K45" s="34">
        <v>2071</v>
      </c>
      <c r="L45" s="35"/>
      <c r="M45" s="32" t="s">
        <v>79</v>
      </c>
      <c r="N45" s="34">
        <v>1198</v>
      </c>
      <c r="O45" s="35"/>
      <c r="P45" s="32" t="s">
        <v>81</v>
      </c>
      <c r="Q45" s="34">
        <v>724.83</v>
      </c>
      <c r="R45" s="35"/>
      <c r="S45" s="32" t="s">
        <v>94</v>
      </c>
      <c r="T45" s="34">
        <v>391</v>
      </c>
      <c r="U45" s="35"/>
      <c r="V45" s="32" t="s">
        <v>83</v>
      </c>
      <c r="W45" s="34">
        <v>265</v>
      </c>
      <c r="X45" s="35"/>
      <c r="Y45" s="32" t="s">
        <v>119</v>
      </c>
      <c r="Z45" s="34">
        <v>246</v>
      </c>
    </row>
    <row r="46" spans="1:26" s="8" customFormat="1" ht="12" customHeight="1" x14ac:dyDescent="0.15">
      <c r="A46" s="17"/>
      <c r="B46" s="17"/>
      <c r="C46" s="17"/>
      <c r="D46" s="17" t="s">
        <v>49</v>
      </c>
      <c r="E46" s="13">
        <v>31</v>
      </c>
      <c r="F46" s="33"/>
      <c r="G46" s="32" t="s">
        <v>79</v>
      </c>
      <c r="H46" s="34">
        <v>875</v>
      </c>
      <c r="I46" s="35"/>
      <c r="J46" s="32" t="s">
        <v>88</v>
      </c>
      <c r="K46" s="34">
        <v>495</v>
      </c>
      <c r="L46" s="35"/>
      <c r="M46" s="32" t="s">
        <v>82</v>
      </c>
      <c r="N46" s="34">
        <v>378</v>
      </c>
      <c r="O46" s="35"/>
      <c r="P46" s="32" t="s">
        <v>103</v>
      </c>
      <c r="Q46" s="34">
        <v>136</v>
      </c>
      <c r="R46" s="35"/>
      <c r="S46" s="32" t="s">
        <v>104</v>
      </c>
      <c r="T46" s="34">
        <v>89</v>
      </c>
      <c r="U46" s="35"/>
      <c r="V46" s="32" t="s">
        <v>86</v>
      </c>
      <c r="W46" s="34">
        <v>76.599999999999994</v>
      </c>
      <c r="X46" s="35"/>
      <c r="Y46" s="32" t="s">
        <v>85</v>
      </c>
      <c r="Z46" s="34">
        <v>41.423999999999999</v>
      </c>
    </row>
    <row r="47" spans="1:26" s="8" customFormat="1" ht="12" customHeight="1" x14ac:dyDescent="0.15">
      <c r="A47" s="17"/>
      <c r="B47" s="17"/>
      <c r="C47" s="17"/>
      <c r="D47" s="17" t="s">
        <v>50</v>
      </c>
      <c r="E47" s="13">
        <v>32</v>
      </c>
      <c r="F47" s="33"/>
      <c r="G47" s="32" t="s">
        <v>79</v>
      </c>
      <c r="H47" s="34">
        <v>6340</v>
      </c>
      <c r="I47" s="35"/>
      <c r="J47" s="32" t="s">
        <v>85</v>
      </c>
      <c r="K47" s="34">
        <v>2125.4070000000002</v>
      </c>
      <c r="L47" s="35"/>
      <c r="M47" s="32" t="s">
        <v>82</v>
      </c>
      <c r="N47" s="34">
        <v>1438.2</v>
      </c>
      <c r="O47" s="35"/>
      <c r="P47" s="32" t="s">
        <v>84</v>
      </c>
      <c r="Q47" s="34">
        <v>1276</v>
      </c>
      <c r="R47" s="35"/>
      <c r="S47" s="32" t="s">
        <v>88</v>
      </c>
      <c r="T47" s="34">
        <v>1240</v>
      </c>
      <c r="U47" s="35"/>
      <c r="V47" s="32" t="s">
        <v>116</v>
      </c>
      <c r="W47" s="34">
        <v>1120</v>
      </c>
      <c r="X47" s="35"/>
      <c r="Y47" s="32" t="s">
        <v>81</v>
      </c>
      <c r="Z47" s="34">
        <v>1111.3</v>
      </c>
    </row>
    <row r="48" spans="1:26" s="8" customFormat="1" ht="12" customHeight="1" x14ac:dyDescent="0.15">
      <c r="A48" s="17"/>
      <c r="B48" s="17"/>
      <c r="C48" s="17"/>
      <c r="D48" s="17"/>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17"/>
      <c r="B49" s="17"/>
      <c r="C49" s="40" t="s">
        <v>51</v>
      </c>
      <c r="D49" s="40"/>
      <c r="E49" s="13">
        <v>33</v>
      </c>
      <c r="F49" s="33"/>
      <c r="G49" s="32" t="s">
        <v>79</v>
      </c>
      <c r="H49" s="34">
        <v>8162.4790000000003</v>
      </c>
      <c r="I49" s="35"/>
      <c r="J49" s="32" t="s">
        <v>82</v>
      </c>
      <c r="K49" s="34">
        <v>676</v>
      </c>
      <c r="L49" s="35"/>
      <c r="M49" s="32" t="s">
        <v>121</v>
      </c>
      <c r="N49" s="34">
        <v>652</v>
      </c>
      <c r="O49" s="35"/>
      <c r="P49" s="32" t="s">
        <v>88</v>
      </c>
      <c r="Q49" s="34">
        <v>561.79999999999995</v>
      </c>
      <c r="R49" s="35"/>
      <c r="S49" s="32" t="s">
        <v>101</v>
      </c>
      <c r="T49" s="34">
        <v>478</v>
      </c>
      <c r="U49" s="35"/>
      <c r="V49" s="32" t="s">
        <v>81</v>
      </c>
      <c r="W49" s="34">
        <v>286.83</v>
      </c>
      <c r="X49" s="35"/>
      <c r="Y49" s="32" t="s">
        <v>100</v>
      </c>
      <c r="Z49" s="34">
        <v>236</v>
      </c>
    </row>
    <row r="50" spans="1:26" s="8" customFormat="1" ht="12" customHeight="1" x14ac:dyDescent="0.15">
      <c r="A50" s="17"/>
      <c r="B50" s="17"/>
      <c r="C50" s="40" t="s">
        <v>52</v>
      </c>
      <c r="D50" s="40"/>
      <c r="E50" s="13">
        <v>34</v>
      </c>
      <c r="F50" s="33"/>
      <c r="G50" s="32" t="s">
        <v>79</v>
      </c>
      <c r="H50" s="34">
        <v>9010.3179999999993</v>
      </c>
      <c r="I50" s="35"/>
      <c r="J50" s="32" t="s">
        <v>82</v>
      </c>
      <c r="K50" s="34">
        <v>1646</v>
      </c>
      <c r="L50" s="35"/>
      <c r="M50" s="32" t="s">
        <v>86</v>
      </c>
      <c r="N50" s="34">
        <v>1398.4</v>
      </c>
      <c r="O50" s="35"/>
      <c r="P50" s="32" t="s">
        <v>81</v>
      </c>
      <c r="Q50" s="34">
        <v>1074</v>
      </c>
      <c r="R50" s="35"/>
      <c r="S50" s="32" t="s">
        <v>85</v>
      </c>
      <c r="T50" s="34">
        <v>913.43299999999999</v>
      </c>
      <c r="U50" s="35"/>
      <c r="V50" s="32" t="s">
        <v>101</v>
      </c>
      <c r="W50" s="34">
        <v>809</v>
      </c>
      <c r="X50" s="35"/>
      <c r="Y50" s="32" t="s">
        <v>120</v>
      </c>
      <c r="Z50" s="34">
        <v>792</v>
      </c>
    </row>
    <row r="51" spans="1:26" s="8" customFormat="1" ht="12" customHeight="1" x14ac:dyDescent="0.15">
      <c r="A51" s="17"/>
      <c r="B51" s="17"/>
      <c r="C51" s="40" t="s">
        <v>53</v>
      </c>
      <c r="D51" s="40"/>
      <c r="E51" s="13">
        <v>35</v>
      </c>
      <c r="F51" s="33"/>
      <c r="G51" s="32" t="s">
        <v>87</v>
      </c>
      <c r="H51" s="34">
        <v>634</v>
      </c>
      <c r="I51" s="35"/>
      <c r="J51" s="32" t="s">
        <v>83</v>
      </c>
      <c r="K51" s="34">
        <v>443</v>
      </c>
      <c r="L51" s="35"/>
      <c r="M51" s="32" t="s">
        <v>79</v>
      </c>
      <c r="N51" s="34">
        <v>329</v>
      </c>
      <c r="O51" s="35"/>
      <c r="P51" s="32" t="s">
        <v>110</v>
      </c>
      <c r="Q51" s="34">
        <v>209</v>
      </c>
      <c r="R51" s="35"/>
      <c r="S51" s="32" t="s">
        <v>114</v>
      </c>
      <c r="T51" s="34">
        <v>128</v>
      </c>
      <c r="U51" s="35"/>
      <c r="V51" s="32" t="s">
        <v>81</v>
      </c>
      <c r="W51" s="34">
        <v>63.06</v>
      </c>
      <c r="X51" s="35"/>
      <c r="Y51" s="32" t="s">
        <v>113</v>
      </c>
      <c r="Z51" s="34">
        <v>32</v>
      </c>
    </row>
    <row r="52" spans="1:26" s="8" customFormat="1" ht="12" customHeight="1" x14ac:dyDescent="0.15">
      <c r="A52" s="17"/>
      <c r="B52" s="17"/>
      <c r="C52" s="40" t="s">
        <v>54</v>
      </c>
      <c r="D52" s="40"/>
      <c r="E52" s="13">
        <v>36</v>
      </c>
      <c r="F52" s="33"/>
      <c r="G52" s="32" t="s">
        <v>118</v>
      </c>
      <c r="H52" s="34">
        <v>2070</v>
      </c>
      <c r="I52" s="35"/>
      <c r="J52" s="32" t="s">
        <v>87</v>
      </c>
      <c r="K52" s="34">
        <v>1961</v>
      </c>
      <c r="L52" s="35"/>
      <c r="M52" s="32" t="s">
        <v>120</v>
      </c>
      <c r="N52" s="34">
        <v>1846</v>
      </c>
      <c r="O52" s="35"/>
      <c r="P52" s="32" t="s">
        <v>88</v>
      </c>
      <c r="Q52" s="34">
        <v>1843</v>
      </c>
      <c r="R52" s="35"/>
      <c r="S52" s="32" t="s">
        <v>81</v>
      </c>
      <c r="T52" s="34">
        <v>1584</v>
      </c>
      <c r="U52" s="35"/>
      <c r="V52" s="32" t="s">
        <v>85</v>
      </c>
      <c r="W52" s="34">
        <v>1537.05</v>
      </c>
      <c r="X52" s="35"/>
      <c r="Y52" s="32" t="s">
        <v>89</v>
      </c>
      <c r="Z52" s="34">
        <v>1141.9000000000001</v>
      </c>
    </row>
    <row r="53" spans="1:26" s="8" customFormat="1" ht="12" customHeight="1" x14ac:dyDescent="0.15">
      <c r="A53" s="17"/>
      <c r="B53" s="17"/>
      <c r="C53" s="40" t="s">
        <v>55</v>
      </c>
      <c r="D53" s="40"/>
      <c r="E53" s="13">
        <v>37</v>
      </c>
      <c r="F53" s="33"/>
      <c r="G53" s="32" t="s">
        <v>85</v>
      </c>
      <c r="H53" s="34">
        <v>3121.36</v>
      </c>
      <c r="I53" s="35"/>
      <c r="J53" s="32" t="s">
        <v>81</v>
      </c>
      <c r="K53" s="34">
        <v>2838</v>
      </c>
      <c r="L53" s="35"/>
      <c r="M53" s="32" t="s">
        <v>87</v>
      </c>
      <c r="N53" s="34">
        <v>2527</v>
      </c>
      <c r="O53" s="35"/>
      <c r="P53" s="32" t="s">
        <v>80</v>
      </c>
      <c r="Q53" s="34">
        <v>1279</v>
      </c>
      <c r="R53" s="35"/>
      <c r="S53" s="32" t="s">
        <v>79</v>
      </c>
      <c r="T53" s="34">
        <v>1245</v>
      </c>
      <c r="U53" s="35"/>
      <c r="V53" s="32" t="s">
        <v>122</v>
      </c>
      <c r="W53" s="34">
        <v>1105.72</v>
      </c>
      <c r="X53" s="35"/>
      <c r="Y53" s="32" t="s">
        <v>104</v>
      </c>
      <c r="Z53" s="34">
        <v>1078</v>
      </c>
    </row>
    <row r="54" spans="1:26" s="8" customFormat="1" ht="12" customHeight="1" x14ac:dyDescent="0.15">
      <c r="A54" s="17"/>
      <c r="B54" s="17"/>
      <c r="C54" s="17"/>
      <c r="D54" s="17"/>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40" t="s">
        <v>56</v>
      </c>
      <c r="B55" s="40"/>
      <c r="C55" s="40"/>
      <c r="D55" s="40"/>
      <c r="E55" s="13">
        <v>38</v>
      </c>
      <c r="F55" s="33"/>
      <c r="G55" s="32" t="s">
        <v>102</v>
      </c>
      <c r="H55" s="34" t="s">
        <v>126</v>
      </c>
      <c r="I55" s="35"/>
      <c r="J55" s="32" t="s">
        <v>79</v>
      </c>
      <c r="K55" s="34">
        <v>5882.1819999999998</v>
      </c>
      <c r="L55" s="35"/>
      <c r="M55" s="32" t="s">
        <v>81</v>
      </c>
      <c r="N55" s="34">
        <v>5436.0709999999999</v>
      </c>
      <c r="O55" s="35"/>
      <c r="P55" s="32" t="s">
        <v>86</v>
      </c>
      <c r="Q55" s="34">
        <v>4854.8999999999996</v>
      </c>
      <c r="R55" s="35"/>
      <c r="S55" s="32" t="s">
        <v>104</v>
      </c>
      <c r="T55" s="34">
        <v>2211</v>
      </c>
      <c r="U55" s="35"/>
      <c r="V55" s="32" t="s">
        <v>99</v>
      </c>
      <c r="W55" s="34">
        <v>1404</v>
      </c>
      <c r="X55" s="35"/>
      <c r="Y55" s="32" t="s">
        <v>93</v>
      </c>
      <c r="Z55" s="34">
        <v>1174.4000000000001</v>
      </c>
    </row>
    <row r="56" spans="1:26" s="8" customFormat="1" ht="12" customHeight="1" x14ac:dyDescent="0.15">
      <c r="A56" s="17"/>
      <c r="B56" s="17"/>
      <c r="C56" s="40" t="s">
        <v>31</v>
      </c>
      <c r="D56" s="40"/>
      <c r="E56" s="13">
        <v>39</v>
      </c>
      <c r="F56" s="33"/>
      <c r="G56" s="32" t="s">
        <v>79</v>
      </c>
      <c r="H56" s="34">
        <v>760</v>
      </c>
      <c r="I56" s="35"/>
      <c r="J56" s="32" t="s">
        <v>100</v>
      </c>
      <c r="K56" s="34">
        <v>359</v>
      </c>
      <c r="L56" s="35"/>
      <c r="M56" s="32" t="s">
        <v>123</v>
      </c>
      <c r="N56" s="34">
        <v>318</v>
      </c>
      <c r="O56" s="35"/>
      <c r="P56" s="32" t="s">
        <v>83</v>
      </c>
      <c r="Q56" s="34">
        <v>222</v>
      </c>
      <c r="R56" s="35"/>
      <c r="S56" s="32" t="s">
        <v>90</v>
      </c>
      <c r="T56" s="34">
        <v>205.24600000000001</v>
      </c>
      <c r="U56" s="35"/>
      <c r="V56" s="32" t="s">
        <v>84</v>
      </c>
      <c r="W56" s="34">
        <v>172</v>
      </c>
      <c r="X56" s="35"/>
      <c r="Y56" s="32" t="s">
        <v>91</v>
      </c>
      <c r="Z56" s="34">
        <v>108</v>
      </c>
    </row>
    <row r="57" spans="1:26" s="8" customFormat="1" ht="12" customHeight="1" x14ac:dyDescent="0.15">
      <c r="A57" s="17"/>
      <c r="B57" s="17"/>
      <c r="C57" s="40" t="s">
        <v>32</v>
      </c>
      <c r="D57" s="40"/>
      <c r="E57" s="13">
        <v>40</v>
      </c>
      <c r="F57" s="33"/>
      <c r="G57" s="32" t="s">
        <v>79</v>
      </c>
      <c r="H57" s="34">
        <v>69</v>
      </c>
      <c r="I57" s="35"/>
      <c r="J57" s="32" t="s">
        <v>84</v>
      </c>
      <c r="K57" s="34">
        <v>20</v>
      </c>
      <c r="L57" s="35"/>
      <c r="M57" s="32" t="s">
        <v>83</v>
      </c>
      <c r="N57" s="34">
        <v>11</v>
      </c>
      <c r="O57" s="35"/>
      <c r="P57" s="32" t="s">
        <v>119</v>
      </c>
      <c r="Q57" s="34">
        <v>8</v>
      </c>
      <c r="R57" s="35"/>
      <c r="S57" s="32" t="s">
        <v>91</v>
      </c>
      <c r="T57" s="34">
        <v>8</v>
      </c>
      <c r="U57" s="35"/>
      <c r="V57" s="32" t="s">
        <v>88</v>
      </c>
      <c r="W57" s="34">
        <v>5</v>
      </c>
      <c r="X57" s="35"/>
      <c r="Y57" s="32" t="s">
        <v>86</v>
      </c>
      <c r="Z57" s="34">
        <v>4.4000000000000004</v>
      </c>
    </row>
    <row r="58" spans="1:26" s="8" customFormat="1" ht="12" customHeight="1" x14ac:dyDescent="0.15">
      <c r="A58" s="17"/>
      <c r="B58" s="17"/>
      <c r="C58" s="40" t="s">
        <v>57</v>
      </c>
      <c r="D58" s="40"/>
      <c r="E58" s="13">
        <v>41</v>
      </c>
      <c r="F58" s="33"/>
      <c r="G58" s="32" t="s">
        <v>102</v>
      </c>
      <c r="H58" s="34" t="s">
        <v>126</v>
      </c>
      <c r="I58" s="35"/>
      <c r="J58" s="32" t="s">
        <v>81</v>
      </c>
      <c r="K58" s="34">
        <v>3563.37</v>
      </c>
      <c r="L58" s="35"/>
      <c r="M58" s="32" t="s">
        <v>122</v>
      </c>
      <c r="N58" s="34">
        <v>622.02</v>
      </c>
      <c r="O58" s="35"/>
      <c r="P58" s="32" t="s">
        <v>101</v>
      </c>
      <c r="Q58" s="34">
        <v>523</v>
      </c>
      <c r="R58" s="35"/>
      <c r="S58" s="32" t="s">
        <v>79</v>
      </c>
      <c r="T58" s="34">
        <v>488.28199999999998</v>
      </c>
      <c r="U58" s="35"/>
      <c r="V58" s="32" t="s">
        <v>87</v>
      </c>
      <c r="W58" s="34">
        <v>354</v>
      </c>
      <c r="X58" s="35"/>
      <c r="Y58" s="32" t="s">
        <v>83</v>
      </c>
      <c r="Z58" s="34">
        <v>217</v>
      </c>
    </row>
    <row r="59" spans="1:26" s="8" customFormat="1" ht="12" customHeight="1" x14ac:dyDescent="0.15">
      <c r="A59" s="17"/>
      <c r="B59" s="17"/>
      <c r="C59" s="40" t="s">
        <v>58</v>
      </c>
      <c r="D59" s="40"/>
      <c r="E59" s="13">
        <v>42</v>
      </c>
      <c r="F59" s="33"/>
      <c r="G59" s="32" t="s">
        <v>102</v>
      </c>
      <c r="H59" s="34" t="s">
        <v>126</v>
      </c>
      <c r="I59" s="35"/>
      <c r="J59" s="32" t="s">
        <v>79</v>
      </c>
      <c r="K59" s="34">
        <v>1271.9000000000001</v>
      </c>
      <c r="L59" s="35"/>
      <c r="M59" s="32" t="s">
        <v>122</v>
      </c>
      <c r="N59" s="34">
        <v>491.3</v>
      </c>
      <c r="O59" s="35"/>
      <c r="P59" s="32" t="s">
        <v>93</v>
      </c>
      <c r="Q59" s="34">
        <v>325</v>
      </c>
      <c r="R59" s="35"/>
      <c r="S59" s="32" t="s">
        <v>119</v>
      </c>
      <c r="T59" s="34">
        <v>225</v>
      </c>
      <c r="U59" s="35"/>
      <c r="V59" s="32" t="s">
        <v>101</v>
      </c>
      <c r="W59" s="34">
        <v>186</v>
      </c>
      <c r="X59" s="35"/>
      <c r="Y59" s="32" t="s">
        <v>104</v>
      </c>
      <c r="Z59" s="34">
        <v>174</v>
      </c>
    </row>
    <row r="60" spans="1:26" s="8" customFormat="1" ht="12" customHeight="1" x14ac:dyDescent="0.15">
      <c r="A60" s="17"/>
      <c r="B60" s="17"/>
      <c r="C60" s="17"/>
      <c r="D60" s="17"/>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17"/>
      <c r="B61" s="17"/>
      <c r="C61" s="40" t="s">
        <v>59</v>
      </c>
      <c r="D61" s="40"/>
      <c r="E61" s="13">
        <v>43</v>
      </c>
      <c r="F61" s="33"/>
      <c r="G61" s="32" t="s">
        <v>79</v>
      </c>
      <c r="H61" s="34">
        <v>909</v>
      </c>
      <c r="I61" s="35"/>
      <c r="J61" s="32" t="s">
        <v>101</v>
      </c>
      <c r="K61" s="34">
        <v>407</v>
      </c>
      <c r="L61" s="35"/>
      <c r="M61" s="32" t="s">
        <v>105</v>
      </c>
      <c r="N61" s="34">
        <v>394</v>
      </c>
      <c r="O61" s="35"/>
      <c r="P61" s="32" t="s">
        <v>90</v>
      </c>
      <c r="Q61" s="34">
        <v>370.52699999999999</v>
      </c>
      <c r="R61" s="35"/>
      <c r="S61" s="32" t="s">
        <v>104</v>
      </c>
      <c r="T61" s="34">
        <v>254</v>
      </c>
      <c r="U61" s="35"/>
      <c r="V61" s="32" t="s">
        <v>119</v>
      </c>
      <c r="W61" s="34">
        <v>194</v>
      </c>
      <c r="X61" s="35"/>
      <c r="Y61" s="32" t="s">
        <v>81</v>
      </c>
      <c r="Z61" s="34">
        <v>55</v>
      </c>
    </row>
    <row r="62" spans="1:26" s="8" customFormat="1" ht="12" customHeight="1" x14ac:dyDescent="0.15">
      <c r="A62" s="17"/>
      <c r="B62" s="17"/>
      <c r="C62" s="40" t="s">
        <v>60</v>
      </c>
      <c r="D62" s="40"/>
      <c r="E62" s="13">
        <v>44</v>
      </c>
      <c r="F62" s="33"/>
      <c r="G62" s="32" t="s">
        <v>86</v>
      </c>
      <c r="H62" s="34">
        <v>4617.3999999999996</v>
      </c>
      <c r="I62" s="35"/>
      <c r="J62" s="32" t="s">
        <v>79</v>
      </c>
      <c r="K62" s="34">
        <v>2384</v>
      </c>
      <c r="L62" s="35"/>
      <c r="M62" s="32" t="s">
        <v>104</v>
      </c>
      <c r="N62" s="34">
        <v>1771</v>
      </c>
      <c r="O62" s="35"/>
      <c r="P62" s="32" t="s">
        <v>81</v>
      </c>
      <c r="Q62" s="34">
        <v>1711.1010000000001</v>
      </c>
      <c r="R62" s="35"/>
      <c r="S62" s="32" t="s">
        <v>99</v>
      </c>
      <c r="T62" s="34">
        <v>1385</v>
      </c>
      <c r="U62" s="35"/>
      <c r="V62" s="32" t="s">
        <v>85</v>
      </c>
      <c r="W62" s="34">
        <v>877.86900000000003</v>
      </c>
      <c r="X62" s="35"/>
      <c r="Y62" s="32" t="s">
        <v>93</v>
      </c>
      <c r="Z62" s="34">
        <v>843.4</v>
      </c>
    </row>
    <row r="63" spans="1:26" s="8" customFormat="1" ht="12" customHeight="1" x14ac:dyDescent="0.15">
      <c r="A63" s="17"/>
      <c r="B63" s="17"/>
      <c r="C63" s="17"/>
      <c r="D63" s="17"/>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40" t="s">
        <v>61</v>
      </c>
      <c r="B64" s="40"/>
      <c r="C64" s="40"/>
      <c r="D64" s="40"/>
      <c r="E64" s="13">
        <v>45</v>
      </c>
      <c r="F64" s="33"/>
      <c r="G64" s="32" t="s">
        <v>79</v>
      </c>
      <c r="H64" s="34">
        <v>12086.058999999999</v>
      </c>
      <c r="I64" s="35"/>
      <c r="J64" s="32" t="s">
        <v>80</v>
      </c>
      <c r="K64" s="34">
        <v>10634</v>
      </c>
      <c r="L64" s="35"/>
      <c r="M64" s="32" t="s">
        <v>85</v>
      </c>
      <c r="N64" s="34">
        <v>4389.83</v>
      </c>
      <c r="O64" s="35"/>
      <c r="P64" s="32" t="s">
        <v>94</v>
      </c>
      <c r="Q64" s="34">
        <v>3716</v>
      </c>
      <c r="R64" s="35"/>
      <c r="S64" s="32" t="s">
        <v>102</v>
      </c>
      <c r="T64" s="34" t="s">
        <v>126</v>
      </c>
      <c r="U64" s="35"/>
      <c r="V64" s="32" t="s">
        <v>104</v>
      </c>
      <c r="W64" s="34">
        <v>2451</v>
      </c>
      <c r="X64" s="35"/>
      <c r="Y64" s="32" t="s">
        <v>81</v>
      </c>
      <c r="Z64" s="34">
        <v>2170.2800000000002</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77</v>
      </c>
    </row>
    <row r="69" spans="1:26" s="39" customFormat="1" ht="12" customHeight="1" x14ac:dyDescent="0.15">
      <c r="A69" s="39" t="s">
        <v>78</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3:D13"/>
    <mergeCell ref="R6:S7"/>
    <mergeCell ref="T6:T7"/>
    <mergeCell ref="F6:G7"/>
    <mergeCell ref="H6:H7"/>
    <mergeCell ref="I6:J7"/>
    <mergeCell ref="K6:K7"/>
    <mergeCell ref="L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2020-07-28T04:48:33Z</dcterms:created>
  <dcterms:modified xsi:type="dcterms:W3CDTF">2020-07-28T06:19:02Z</dcterms:modified>
</cp:coreProperties>
</file>