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gsss_root\在庫統計\★水産庁提出\20200828水産庁提出\"/>
    </mc:Choice>
  </mc:AlternateContent>
  <xr:revisionPtr revIDLastSave="0" documentId="13_ncr:1_{1618BD03-D265-49CE-BC21-0CF53E105B67}" xr6:coauthVersionLast="36" xr6:coauthVersionMax="36" xr10:uidLastSave="{00000000-0000-0000-0000-000000000000}"/>
  <bookViews>
    <workbookView xWindow="0" yWindow="0" windowWidth="28800" windowHeight="12135" xr2:uid="{4ACD2C56-2E0D-4012-9C71-409611B9A7DF}"/>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主要品目別月末在庫量の上位７市町表!$A$1:$Z$71</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O57" i="2" s="1"/>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L40" i="2"/>
  <c r="I40" i="2"/>
  <c r="F40" i="2"/>
  <c r="Q39" i="2"/>
  <c r="P39" i="2"/>
  <c r="L39" i="2"/>
  <c r="I39" i="2"/>
  <c r="F39" i="2"/>
  <c r="Q38" i="2"/>
  <c r="P38" i="2"/>
  <c r="L38" i="2"/>
  <c r="I38" i="2"/>
  <c r="F38" i="2"/>
  <c r="Q37" i="2"/>
  <c r="P37" i="2"/>
  <c r="O37" i="2" s="1"/>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L23" i="2"/>
  <c r="I23" i="2"/>
  <c r="F23" i="2"/>
  <c r="Q22" i="2"/>
  <c r="P22" i="2"/>
  <c r="L22" i="2"/>
  <c r="I22" i="2"/>
  <c r="F22" i="2"/>
  <c r="Q21" i="2"/>
  <c r="P21" i="2"/>
  <c r="O21" i="2" s="1"/>
  <c r="L21" i="2"/>
  <c r="I21" i="2"/>
  <c r="F21" i="2"/>
  <c r="Q20" i="2"/>
  <c r="P20" i="2"/>
  <c r="O20" i="2" s="1"/>
  <c r="L20" i="2"/>
  <c r="I20" i="2"/>
  <c r="F20" i="2"/>
  <c r="Q19" i="2"/>
  <c r="P19" i="2"/>
  <c r="L19" i="2"/>
  <c r="I19" i="2"/>
  <c r="F19" i="2"/>
  <c r="Q17" i="2"/>
  <c r="P17" i="2"/>
  <c r="L17" i="2"/>
  <c r="I17" i="2"/>
  <c r="F17" i="2"/>
  <c r="Q16" i="2"/>
  <c r="P16" i="2"/>
  <c r="L16" i="2"/>
  <c r="I16" i="2"/>
  <c r="F16" i="2"/>
  <c r="Q15" i="2"/>
  <c r="P15" i="2"/>
  <c r="L15" i="2"/>
  <c r="I15" i="2"/>
  <c r="F15" i="2"/>
  <c r="N14" i="2"/>
  <c r="M14" i="2"/>
  <c r="K14" i="2"/>
  <c r="J14" i="2"/>
  <c r="J13" i="2" s="1"/>
  <c r="H14" i="2"/>
  <c r="G14" i="2"/>
  <c r="G13" i="2" s="1"/>
  <c r="Q11" i="2"/>
  <c r="P11" i="2"/>
  <c r="L11" i="2"/>
  <c r="I11" i="2"/>
  <c r="F11" i="2"/>
  <c r="O59" i="2" l="1"/>
  <c r="O32" i="2"/>
  <c r="Q14" i="2"/>
  <c r="O22" i="2"/>
  <c r="O31" i="2"/>
  <c r="O38" i="2"/>
  <c r="U38" i="2" s="1"/>
  <c r="O62" i="2"/>
  <c r="U62" i="2"/>
  <c r="U59" i="2"/>
  <c r="U57" i="2"/>
  <c r="L55" i="2"/>
  <c r="P55" i="2"/>
  <c r="Q55" i="2"/>
  <c r="I55" i="2"/>
  <c r="O52" i="2"/>
  <c r="O50" i="2"/>
  <c r="O47" i="2"/>
  <c r="U47" i="2" s="1"/>
  <c r="N13" i="2"/>
  <c r="N9" i="2" s="1"/>
  <c r="P44" i="2"/>
  <c r="O45" i="2"/>
  <c r="U45" i="2" s="1"/>
  <c r="O41" i="2"/>
  <c r="U41" i="2" s="1"/>
  <c r="O35" i="2"/>
  <c r="U35" i="2" s="1"/>
  <c r="U31" i="2"/>
  <c r="P28" i="2"/>
  <c r="I28" i="2"/>
  <c r="O29" i="2"/>
  <c r="U29" i="2" s="1"/>
  <c r="O26" i="2"/>
  <c r="O23" i="2"/>
  <c r="U23" i="2"/>
  <c r="O16" i="2"/>
  <c r="L14" i="2"/>
  <c r="O15" i="2"/>
  <c r="U15" i="2" s="1"/>
  <c r="K13" i="2"/>
  <c r="K9" i="2" s="1"/>
  <c r="I14" i="2"/>
  <c r="F14" i="2"/>
  <c r="O11" i="2"/>
  <c r="U11" i="2" s="1"/>
  <c r="G9" i="2"/>
  <c r="H13" i="2"/>
  <c r="H9" i="2" s="1"/>
  <c r="U20" i="2"/>
  <c r="U16" i="2"/>
  <c r="U22" i="2"/>
  <c r="M13" i="2"/>
  <c r="M9" i="2" s="1"/>
  <c r="O19" i="2"/>
  <c r="U19" i="2" s="1"/>
  <c r="O25" i="2"/>
  <c r="U25" i="2" s="1"/>
  <c r="O34" i="2"/>
  <c r="U34" i="2" s="1"/>
  <c r="O40" i="2"/>
  <c r="U40" i="2" s="1"/>
  <c r="O43" i="2"/>
  <c r="U43" i="2" s="1"/>
  <c r="O56" i="2"/>
  <c r="U56" i="2" s="1"/>
  <c r="O58" i="2"/>
  <c r="U58" i="2" s="1"/>
  <c r="O61" i="2"/>
  <c r="U61" i="2" s="1"/>
  <c r="O64" i="2"/>
  <c r="U64" i="2" s="1"/>
  <c r="L28" i="2"/>
  <c r="Q44" i="2"/>
  <c r="O17" i="2"/>
  <c r="O27" i="2"/>
  <c r="U27" i="2" s="1"/>
  <c r="F28" i="2"/>
  <c r="O33" i="2"/>
  <c r="U33" i="2" s="1"/>
  <c r="O39" i="2"/>
  <c r="U39" i="2" s="1"/>
  <c r="I44" i="2"/>
  <c r="O46" i="2"/>
  <c r="U46" i="2" s="1"/>
  <c r="O49" i="2"/>
  <c r="U49" i="2" s="1"/>
  <c r="O51" i="2"/>
  <c r="U51" i="2" s="1"/>
  <c r="O53" i="2"/>
  <c r="U53" i="2" s="1"/>
  <c r="U26" i="2"/>
  <c r="L44" i="2"/>
  <c r="U50" i="2"/>
  <c r="U52" i="2"/>
  <c r="J9" i="2"/>
  <c r="P14" i="2"/>
  <c r="O14" i="2" s="1"/>
  <c r="Q28" i="2"/>
  <c r="O28" i="2" s="1"/>
  <c r="U17" i="2"/>
  <c r="U21" i="2"/>
  <c r="U37" i="2"/>
  <c r="U32" i="2"/>
  <c r="F44" i="2"/>
  <c r="F55" i="2"/>
  <c r="O55" i="2" l="1"/>
  <c r="O44" i="2"/>
  <c r="I13" i="2"/>
  <c r="U14" i="2"/>
  <c r="P13" i="2"/>
  <c r="F9" i="2"/>
  <c r="Q9" i="2"/>
  <c r="U28" i="2"/>
  <c r="U44" i="2"/>
  <c r="Q13" i="2"/>
  <c r="L9" i="2"/>
  <c r="F13" i="2"/>
  <c r="L13" i="2"/>
  <c r="P9" i="2"/>
  <c r="I9" i="2"/>
  <c r="U55" i="2"/>
  <c r="O9" i="2" l="1"/>
  <c r="U9" i="2" s="1"/>
  <c r="O13" i="2"/>
  <c r="U13" i="2" s="1"/>
</calcChain>
</file>

<file path=xl/sharedStrings.xml><?xml version="1.0" encoding="utf-8"?>
<sst xmlns="http://schemas.openxmlformats.org/spreadsheetml/2006/main" count="476" uniqueCount="131">
  <si>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</si>
  <si>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</si>
  <si>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</si>
  <si>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</si>
  <si>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</si>
  <si>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</si>
  <si>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</si>
  <si>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</si>
  <si>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</si>
  <si>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</si>
  <si>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</si>
  <si>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</si>
  <si>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</si>
  <si>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</si>
  <si>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</si>
  <si>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</si>
  <si>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</si>
  <si>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</si>
  <si>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</si>
  <si>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</si>
  <si>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</si>
  <si>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</si>
  <si>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</si>
  <si>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</si>
  <si>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</si>
  <si>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</si>
  <si>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</si>
  <si>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</si>
  <si>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</si>
  <si>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</si>
  <si>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</si>
  <si>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</si>
  <si>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</si>
  <si>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</si>
  <si>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</si>
  <si>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</si>
  <si>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</si>
  <si>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</si>
  <si>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</si>
  <si>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</si>
  <si>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</si>
  <si>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</si>
  <si>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</si>
  <si>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</si>
  <si>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</si>
  <si>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</si>
  <si>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</si>
  <si>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</si>
  <si>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</si>
  <si>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</si>
  <si>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</si>
  <si>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</si>
  <si>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</si>
  <si>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</si>
  <si>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</si>
  <si>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</si>
  <si>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</si>
  <si>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</si>
  <si>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</si>
  <si>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</si>
  <si>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</si>
  <si>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</si>
  <si>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</si>
  <si>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品目別月間入・出庫量及び月末在庫量（令和2年6月分）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</si>
  <si>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</si>
  <si>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</si>
  <si>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</si>
  <si>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</si>
  <si>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</si>
  <si>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</si>
  <si>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</si>
  <si>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</si>
  <si>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</si>
  <si>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</si>
  <si>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</si>
  <si>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</si>
  <si>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</si>
  <si>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水産物計</t>
    <phoneticPr fontId="8"/>
  </si>
  <si>
    <t xml:space="preserve"> </t>
  </si>
  <si>
    <t>注：調査市町の範囲は令和2年1月1日現在のものであり、それ以降に合併が行われた市町については旧市町を調査範囲としている。</t>
    <rPh sb="10" eb="12">
      <t>レイワ</t>
    </rPh>
    <rPh sb="13" eb="14">
      <t>ネン</t>
    </rPh>
    <phoneticPr fontId="8"/>
  </si>
  <si>
    <t>　  調査対象数が3未満の場合には、調査結果の秘密の保護の観点から「X」表示とする秘匿措置を施している。</t>
    <phoneticPr fontId="8"/>
  </si>
  <si>
    <t>　２　主要品目別月末在庫量の上位７市町（令和2年6月分）</t>
    <phoneticPr fontId="6"/>
  </si>
  <si>
    <t>東京都区部</t>
  </si>
  <si>
    <t>福岡市</t>
  </si>
  <si>
    <t>焼津市</t>
  </si>
  <si>
    <t>大阪市</t>
  </si>
  <si>
    <t>神戸市</t>
  </si>
  <si>
    <t>仙台市</t>
  </si>
  <si>
    <t>八戸市</t>
  </si>
  <si>
    <t>名古屋市</t>
  </si>
  <si>
    <t>下関市</t>
  </si>
  <si>
    <t>金沢市</t>
  </si>
  <si>
    <t>川崎市</t>
  </si>
  <si>
    <t>札幌市</t>
  </si>
  <si>
    <t>塩釜市</t>
  </si>
  <si>
    <t>気仙沼市</t>
  </si>
  <si>
    <t>石巻市</t>
  </si>
  <si>
    <t>静岡市</t>
  </si>
  <si>
    <t>女川町</t>
  </si>
  <si>
    <t>銚子市</t>
  </si>
  <si>
    <t>神栖市</t>
  </si>
  <si>
    <t>三浦市</t>
  </si>
  <si>
    <t>指宿市</t>
  </si>
  <si>
    <t>いわき市</t>
  </si>
  <si>
    <t>枕崎市</t>
  </si>
  <si>
    <t>横浜市</t>
  </si>
  <si>
    <t>船橋市</t>
  </si>
  <si>
    <t>小樽市</t>
  </si>
  <si>
    <t>白糠町</t>
  </si>
  <si>
    <t>新潟市</t>
  </si>
  <si>
    <t>釧路市</t>
  </si>
  <si>
    <t>函館市</t>
  </si>
  <si>
    <t>境港市</t>
  </si>
  <si>
    <t>唐津市</t>
  </si>
  <si>
    <t>鹿児島市</t>
  </si>
  <si>
    <t>長崎市</t>
  </si>
  <si>
    <t>沼津市</t>
  </si>
  <si>
    <t>釜石市</t>
  </si>
  <si>
    <t>大船渡市</t>
  </si>
  <si>
    <t>留萌市</t>
  </si>
  <si>
    <t>紋別市</t>
  </si>
  <si>
    <t>稚内市</t>
  </si>
  <si>
    <t>佐世保市</t>
  </si>
  <si>
    <t>青森市</t>
  </si>
  <si>
    <t>広島市</t>
  </si>
  <si>
    <t>那覇市</t>
  </si>
  <si>
    <t>ひたちなか市</t>
  </si>
  <si>
    <t>根室市</t>
  </si>
  <si>
    <t>北九州市</t>
  </si>
  <si>
    <t>-</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</si>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</sst>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applyFill="1"/>
    <xf numFmtId="0" fontId="7" fillId="0" borderId="0" xfId="1" applyFont="1" applyFill="1" applyAlignment="1">
      <alignment horizontal="distributed" vertical="center"/>
    </xf>
    <xf numFmtId="0" fontId="7" fillId="0" borderId="0" xfId="1" applyFont="1" applyFill="1" applyAlignment="1" applyProtection="1">
      <alignment horizontal="right" vertical="center"/>
      <protection locked="0"/>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6BFF0E27-99FD-4D82-802C-7A7C9904B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6CFB-C020-48CD-B5E3-F57D9193F932}">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63</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771991.93199999991</v>
      </c>
      <c r="G9" s="15">
        <f>SUBTOTAL(9,G11:G64)</f>
        <v>387918.95399999997</v>
      </c>
      <c r="H9" s="15">
        <f>SUBTOTAL(9,H11:H64)</f>
        <v>384072.97799999994</v>
      </c>
      <c r="I9" s="14">
        <f>IF(ISERR(J9+K9),"-",J9+K9)</f>
        <v>242728.45499999996</v>
      </c>
      <c r="J9" s="15">
        <f>SUBTOTAL(9,J11:J64)</f>
        <v>130317.53499999997</v>
      </c>
      <c r="K9" s="15">
        <f>SUBTOTAL(9,K11:K64)</f>
        <v>112410.91999999998</v>
      </c>
      <c r="L9" s="14">
        <f>IF(ISERR(M9+N9),"-",M9+N9)</f>
        <v>249484.12400000001</v>
      </c>
      <c r="M9" s="15">
        <f>SUBTOTAL(9,M11:M64)</f>
        <v>133345.25100000002</v>
      </c>
      <c r="N9" s="15">
        <f>SUBTOTAL(9,N11:N64)</f>
        <v>116138.87299999999</v>
      </c>
      <c r="O9" s="14">
        <f>IF(ISERR(P9+Q9),"-",P9+Q9)</f>
        <v>765236.2629999998</v>
      </c>
      <c r="P9" s="14">
        <f>IF(ISERR(G9+J9-M9),"-",G9+J9-M9)</f>
        <v>384891.2379999999</v>
      </c>
      <c r="Q9" s="14">
        <f>IF(ISERR(H9+K9-N9),"-",H9+K9-N9)</f>
        <v>380345.02499999991</v>
      </c>
      <c r="R9" s="16">
        <v>103.0700594431171</v>
      </c>
      <c r="S9" s="16">
        <v>101.32276749127593</v>
      </c>
      <c r="T9" s="16">
        <v>97.115283284205972</v>
      </c>
      <c r="U9" s="16">
        <f>IF(ISERR(O9/F9*100),"-",O9/F9*100)</f>
        <v>99.124904196537628</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458.70600000000002</v>
      </c>
      <c r="G11" s="15">
        <v>138</v>
      </c>
      <c r="H11" s="15">
        <v>320.70600000000002</v>
      </c>
      <c r="I11" s="14">
        <f>IF(ISERR(J11+K11),"-",J11+K11)</f>
        <v>6273.4459999999999</v>
      </c>
      <c r="J11" s="15">
        <v>1747</v>
      </c>
      <c r="K11" s="15">
        <v>4526.4459999999999</v>
      </c>
      <c r="L11" s="14">
        <f>IF(ISERR(M11+N11),"-",M11+N11)</f>
        <v>6294.933</v>
      </c>
      <c r="M11" s="14">
        <v>1759</v>
      </c>
      <c r="N11" s="14">
        <v>4535.933</v>
      </c>
      <c r="O11" s="14">
        <f>IF(ISERR(P11+Q11),"-",P11+Q11)</f>
        <v>437.21900000000005</v>
      </c>
      <c r="P11" s="14">
        <f>IF(ISERR(G11+J11-M11),"-",G11+J11-M11)</f>
        <v>126</v>
      </c>
      <c r="Q11" s="14">
        <f>IF(ISERR(H11+K11-N11),"-",H11+K11-N11)</f>
        <v>311.21900000000005</v>
      </c>
      <c r="R11" s="16">
        <v>107.09742731788927</v>
      </c>
      <c r="S11" s="16">
        <v>105.66932451487277</v>
      </c>
      <c r="T11" s="16">
        <v>109.85871255807406</v>
      </c>
      <c r="U11" s="16">
        <f>IF(ISERR(O11/F11*100),"-",O11/F11*100)</f>
        <v>95.315736005197238</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658807.05599999998</v>
      </c>
      <c r="G13" s="15">
        <f>SUBTOTAL(9,G14:G53)</f>
        <v>328616.054</v>
      </c>
      <c r="H13" s="15">
        <f>SUBTOTAL(9,H14:H53)</f>
        <v>330191.00199999998</v>
      </c>
      <c r="I13" s="14">
        <f>IF(ISERR(J13+K13),"-",J13+K13)</f>
        <v>193030.86300000001</v>
      </c>
      <c r="J13" s="15">
        <f>SUBTOTAL(9,J14:J53)</f>
        <v>106957.52599999998</v>
      </c>
      <c r="K13" s="15">
        <f>SUBTOTAL(9,K14:K53)</f>
        <v>86073.337000000014</v>
      </c>
      <c r="L13" s="14">
        <f>IF(ISERR(M13+N13),"-",M13+N13)</f>
        <v>200224.584</v>
      </c>
      <c r="M13" s="15">
        <f>SUBTOTAL(9,M14:M53)</f>
        <v>109538.95100000002</v>
      </c>
      <c r="N13" s="15">
        <f>SUBTOTAL(9,N14:N53)</f>
        <v>90685.632999999987</v>
      </c>
      <c r="O13" s="14">
        <f>IF(ISERR(P13+Q13),"-",P13+Q13)</f>
        <v>651613.33499999996</v>
      </c>
      <c r="P13" s="14">
        <f t="shared" ref="P13:Q17" si="0">IF(ISERR(G13+J13-M13),"-",G13+J13-M13)</f>
        <v>326034.62899999996</v>
      </c>
      <c r="Q13" s="14">
        <f t="shared" si="0"/>
        <v>325578.70600000001</v>
      </c>
      <c r="R13" s="16">
        <v>103.6973218392811</v>
      </c>
      <c r="S13" s="16">
        <v>99.623600531197752</v>
      </c>
      <c r="T13" s="16">
        <v>97.462534082163046</v>
      </c>
      <c r="U13" s="16">
        <f>IF(ISERR(O13/F13*100),"-",O13/F13*100)</f>
        <v>98.908068616678563</v>
      </c>
      <c r="V13" s="16"/>
    </row>
    <row r="14" spans="1:22" s="8" customFormat="1" ht="12" customHeight="1" x14ac:dyDescent="0.15">
      <c r="A14" s="17"/>
      <c r="B14" s="17"/>
      <c r="C14" s="64" t="s">
        <v>22</v>
      </c>
      <c r="D14" s="64"/>
      <c r="E14" s="13">
        <v>4</v>
      </c>
      <c r="F14" s="14">
        <f>IF(ISERR(G14+H14),"-",G14+H14)</f>
        <v>45248.825000000004</v>
      </c>
      <c r="G14" s="15">
        <f>SUBTOTAL(9,G15:G21)</f>
        <v>41647.137000000002</v>
      </c>
      <c r="H14" s="15">
        <f>SUBTOTAL(9,H15:H21)</f>
        <v>3601.6879999999996</v>
      </c>
      <c r="I14" s="14">
        <f>IF(ISERR(J14+K14),"-",J14+K14)</f>
        <v>26312.562999999998</v>
      </c>
      <c r="J14" s="15">
        <f>SUBTOTAL(9,J15:J21)</f>
        <v>23877.608999999997</v>
      </c>
      <c r="K14" s="15">
        <f>SUBTOTAL(9,K15:K21)</f>
        <v>2434.9540000000002</v>
      </c>
      <c r="L14" s="14">
        <f>IF(ISERR(M14+N14),"-",M14+N14)</f>
        <v>22339.015000000007</v>
      </c>
      <c r="M14" s="15">
        <f>SUBTOTAL(9,M15:M21)</f>
        <v>19872.741000000005</v>
      </c>
      <c r="N14" s="15">
        <f>SUBTOTAL(9,N15:N21)</f>
        <v>2466.2739999999999</v>
      </c>
      <c r="O14" s="14">
        <f>IF(ISERR(P14+Q14),"-",P14+Q14)</f>
        <v>49222.372999999992</v>
      </c>
      <c r="P14" s="14">
        <f t="shared" si="0"/>
        <v>45652.00499999999</v>
      </c>
      <c r="Q14" s="14">
        <f t="shared" si="0"/>
        <v>3570.3679999999999</v>
      </c>
      <c r="R14" s="16">
        <v>131.52457857848466</v>
      </c>
      <c r="S14" s="16">
        <v>112.53411807618669</v>
      </c>
      <c r="T14" s="16">
        <v>126.32880344631246</v>
      </c>
      <c r="U14" s="16">
        <f>IF(ISERR(O14/F14*100),"-",O14/F14*100)</f>
        <v>108.78154957614919</v>
      </c>
      <c r="V14" s="16"/>
    </row>
    <row r="15" spans="1:22" s="8" customFormat="1" ht="12" customHeight="1" x14ac:dyDescent="0.15">
      <c r="A15" s="17"/>
      <c r="B15" s="17"/>
      <c r="C15" s="17"/>
      <c r="D15" s="17" t="s">
        <v>23</v>
      </c>
      <c r="E15" s="13">
        <v>5</v>
      </c>
      <c r="F15" s="14">
        <f>IF(ISERR(G15+H15),"-",G15+H15)</f>
        <v>6132.3369999999995</v>
      </c>
      <c r="G15" s="15">
        <v>6111.3069999999998</v>
      </c>
      <c r="H15" s="15">
        <v>21.03</v>
      </c>
      <c r="I15" s="14">
        <f>IF(ISERR(J15+K15),"-",J15+K15)</f>
        <v>9060.2469999999994</v>
      </c>
      <c r="J15" s="15">
        <v>8993.2469999999994</v>
      </c>
      <c r="K15" s="15">
        <v>67</v>
      </c>
      <c r="L15" s="14">
        <f>IF(ISERR(M15+N15),"-",M15+N15)</f>
        <v>4460.45</v>
      </c>
      <c r="M15" s="14">
        <v>4399.45</v>
      </c>
      <c r="N15" s="14">
        <v>61</v>
      </c>
      <c r="O15" s="14">
        <f>IF(ISERR(P15+Q15),"-",P15+Q15)</f>
        <v>10732.134</v>
      </c>
      <c r="P15" s="14">
        <f t="shared" si="0"/>
        <v>10705.103999999999</v>
      </c>
      <c r="Q15" s="14">
        <f t="shared" si="0"/>
        <v>27.03</v>
      </c>
      <c r="R15" s="16">
        <v>521.20909828634683</v>
      </c>
      <c r="S15" s="16">
        <v>241.07836686987619</v>
      </c>
      <c r="T15" s="16">
        <v>420.79126940434321</v>
      </c>
      <c r="U15" s="16">
        <f>IF(ISERR(O15/F15*100),"-",O15/F15*100)</f>
        <v>175.00887508302301</v>
      </c>
      <c r="V15" s="16"/>
    </row>
    <row r="16" spans="1:22" s="8" customFormat="1" ht="12" customHeight="1" x14ac:dyDescent="0.15">
      <c r="A16" s="17"/>
      <c r="B16" s="17"/>
      <c r="C16" s="17"/>
      <c r="D16" s="17" t="s">
        <v>24</v>
      </c>
      <c r="E16" s="13">
        <v>6</v>
      </c>
      <c r="F16" s="14">
        <f>IF(ISERR(G16+H16),"-",G16+H16)</f>
        <v>12186.632000000001</v>
      </c>
      <c r="G16" s="15">
        <v>11928.852000000001</v>
      </c>
      <c r="H16" s="15">
        <v>257.77999999999997</v>
      </c>
      <c r="I16" s="14">
        <f>IF(ISERR(J16+K16),"-",J16+K16)</f>
        <v>7203.4679999999998</v>
      </c>
      <c r="J16" s="15">
        <v>7020.9679999999998</v>
      </c>
      <c r="K16" s="15">
        <v>182.5</v>
      </c>
      <c r="L16" s="14">
        <f>IF(ISERR(M16+N16),"-",M16+N16)</f>
        <v>6136.1509999999998</v>
      </c>
      <c r="M16" s="14">
        <v>5929.2510000000002</v>
      </c>
      <c r="N16" s="14">
        <v>206.9</v>
      </c>
      <c r="O16" s="14">
        <f>IF(ISERR(P16+Q16),"-",P16+Q16)</f>
        <v>13253.948999999999</v>
      </c>
      <c r="P16" s="14">
        <f t="shared" si="0"/>
        <v>13020.569</v>
      </c>
      <c r="Q16" s="14">
        <f t="shared" si="0"/>
        <v>233.37999999999997</v>
      </c>
      <c r="R16" s="16">
        <v>117.98469675565751</v>
      </c>
      <c r="S16" s="16">
        <v>121.31923872023241</v>
      </c>
      <c r="T16" s="16">
        <v>141.66294235714719</v>
      </c>
      <c r="U16" s="16">
        <f>IF(ISERR(O16/F16*100),"-",O16/F16*100)</f>
        <v>108.75809657664233</v>
      </c>
      <c r="V16" s="16"/>
    </row>
    <row r="17" spans="1:22" s="8" customFormat="1" ht="12" customHeight="1" x14ac:dyDescent="0.15">
      <c r="A17" s="17"/>
      <c r="B17" s="17"/>
      <c r="C17" s="17"/>
      <c r="D17" s="17" t="s">
        <v>25</v>
      </c>
      <c r="E17" s="13">
        <v>7</v>
      </c>
      <c r="F17" s="14">
        <f>IF(ISERR(G17+H17),"-",G17+H17)</f>
        <v>15405.257</v>
      </c>
      <c r="G17" s="15">
        <v>15236.986999999999</v>
      </c>
      <c r="H17" s="15">
        <v>168.27</v>
      </c>
      <c r="I17" s="14">
        <f>IF(ISERR(J17+K17),"-",J17+K17)</f>
        <v>6542.23</v>
      </c>
      <c r="J17" s="15">
        <v>6423.33</v>
      </c>
      <c r="K17" s="15">
        <v>118.9</v>
      </c>
      <c r="L17" s="14">
        <f>IF(ISERR(M17+N17),"-",M17+N17)</f>
        <v>7609.7849999999999</v>
      </c>
      <c r="M17" s="14">
        <v>7463.8850000000002</v>
      </c>
      <c r="N17" s="14">
        <v>145.9</v>
      </c>
      <c r="O17" s="14">
        <f>IF(ISERR(P17+Q17),"-",P17+Q17)</f>
        <v>14337.701999999999</v>
      </c>
      <c r="P17" s="14">
        <f t="shared" si="0"/>
        <v>14196.431999999999</v>
      </c>
      <c r="Q17" s="14">
        <f t="shared" si="0"/>
        <v>141.27000000000001</v>
      </c>
      <c r="R17" s="16">
        <v>83.548653913951242</v>
      </c>
      <c r="S17" s="16">
        <v>89.726243462044451</v>
      </c>
      <c r="T17" s="16">
        <v>94.368737273913581</v>
      </c>
      <c r="U17" s="16">
        <f>IF(ISERR(O17/F17*100),"-",O17/F17*100)</f>
        <v>93.070190260376691</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4097.6630000000005</v>
      </c>
      <c r="G19" s="15">
        <v>4033.8130000000001</v>
      </c>
      <c r="H19" s="15">
        <v>63.85</v>
      </c>
      <c r="I19" s="14">
        <f>IF(ISERR(J19+K19),"-",J19+K19)</f>
        <v>639.36099999999999</v>
      </c>
      <c r="J19" s="15">
        <v>562.36099999999999</v>
      </c>
      <c r="K19" s="15">
        <v>77</v>
      </c>
      <c r="L19" s="14">
        <f>IF(ISERR(M19+N19),"-",M19+N19)</f>
        <v>1073.4000000000001</v>
      </c>
      <c r="M19" s="14">
        <v>997.4</v>
      </c>
      <c r="N19" s="14">
        <v>76</v>
      </c>
      <c r="O19" s="14">
        <f>IF(ISERR(P19+Q19),"-",P19+Q19)</f>
        <v>3663.6239999999998</v>
      </c>
      <c r="P19" s="14">
        <f t="shared" ref="P19:Q23" si="1">IF(ISERR(G19+J19-M19),"-",G19+J19-M19)</f>
        <v>3598.7739999999999</v>
      </c>
      <c r="Q19" s="14">
        <f t="shared" si="1"/>
        <v>64.849999999999994</v>
      </c>
      <c r="R19" s="16">
        <v>81.178390045708483</v>
      </c>
      <c r="S19" s="16">
        <v>93.822930415096991</v>
      </c>
      <c r="T19" s="16">
        <v>72.972780789298326</v>
      </c>
      <c r="U19" s="16">
        <f>IF(ISERR(O19/F19*100),"-",O19/F19*100)</f>
        <v>89.407645284641504</v>
      </c>
      <c r="V19" s="16"/>
    </row>
    <row r="20" spans="1:22" s="8" customFormat="1" ht="12" customHeight="1" x14ac:dyDescent="0.15">
      <c r="A20" s="17"/>
      <c r="B20" s="17"/>
      <c r="C20" s="17"/>
      <c r="D20" s="17" t="s">
        <v>27</v>
      </c>
      <c r="E20" s="13">
        <v>9</v>
      </c>
      <c r="F20" s="14">
        <f>IF(ISERR(G20+H20),"-",G20+H20)</f>
        <v>2103.7379999999998</v>
      </c>
      <c r="G20" s="15">
        <v>2093.2379999999998</v>
      </c>
      <c r="H20" s="15">
        <v>10.5</v>
      </c>
      <c r="I20" s="14">
        <f>IF(ISERR(J20+K20),"-",J20+K20)</f>
        <v>429.90300000000002</v>
      </c>
      <c r="J20" s="15">
        <v>411.90300000000002</v>
      </c>
      <c r="K20" s="15">
        <v>18</v>
      </c>
      <c r="L20" s="14">
        <f>IF(ISERR(M20+N20),"-",M20+N20)</f>
        <v>820.05499999999995</v>
      </c>
      <c r="M20" s="14">
        <v>812.05499999999995</v>
      </c>
      <c r="N20" s="14">
        <v>8</v>
      </c>
      <c r="O20" s="14">
        <f>IF(ISERR(P20+Q20),"-",P20+Q20)</f>
        <v>1713.5859999999998</v>
      </c>
      <c r="P20" s="14">
        <f t="shared" si="1"/>
        <v>1693.0859999999998</v>
      </c>
      <c r="Q20" s="14">
        <f t="shared" si="1"/>
        <v>20.5</v>
      </c>
      <c r="R20" s="16">
        <v>88.168230125883426</v>
      </c>
      <c r="S20" s="16">
        <v>126.71595895914457</v>
      </c>
      <c r="T20" s="16">
        <v>146.44006556357149</v>
      </c>
      <c r="U20" s="16">
        <f>IF(ISERR(O20/F20*100),"-",O20/F20*100)</f>
        <v>81.454344599945429</v>
      </c>
      <c r="V20" s="16"/>
    </row>
    <row r="21" spans="1:22" s="8" customFormat="1" ht="12" customHeight="1" x14ac:dyDescent="0.15">
      <c r="A21" s="17"/>
      <c r="B21" s="17"/>
      <c r="C21" s="17"/>
      <c r="D21" s="17" t="s">
        <v>28</v>
      </c>
      <c r="E21" s="13">
        <v>10</v>
      </c>
      <c r="F21" s="14">
        <f>IF(ISERR(G21+H21),"-",G21+H21)</f>
        <v>5323.1980000000003</v>
      </c>
      <c r="G21" s="15">
        <v>2242.94</v>
      </c>
      <c r="H21" s="15">
        <v>3080.2579999999998</v>
      </c>
      <c r="I21" s="14">
        <f>IF(ISERR(J21+K21),"-",J21+K21)</f>
        <v>2437.3540000000003</v>
      </c>
      <c r="J21" s="15">
        <v>465.8</v>
      </c>
      <c r="K21" s="15">
        <v>1971.5540000000001</v>
      </c>
      <c r="L21" s="14">
        <f>IF(ISERR(M21+N21),"-",M21+N21)</f>
        <v>2239.174</v>
      </c>
      <c r="M21" s="14">
        <v>270.7</v>
      </c>
      <c r="N21" s="14">
        <v>1968.4739999999999</v>
      </c>
      <c r="O21" s="14">
        <f>IF(ISERR(P21+Q21),"-",P21+Q21)</f>
        <v>5521.3780000000006</v>
      </c>
      <c r="P21" s="14">
        <f t="shared" si="1"/>
        <v>2438.0400000000004</v>
      </c>
      <c r="Q21" s="14">
        <f t="shared" si="1"/>
        <v>3083.3379999999997</v>
      </c>
      <c r="R21" s="16">
        <v>106.87899038798849</v>
      </c>
      <c r="S21" s="16">
        <v>95.009080108621845</v>
      </c>
      <c r="T21" s="16">
        <v>109.32145714987442</v>
      </c>
      <c r="U21" s="16">
        <f>IF(ISERR(O21/F21*100),"-",O21/F21*100)</f>
        <v>103.72295000110836</v>
      </c>
      <c r="V21" s="16"/>
    </row>
    <row r="22" spans="1:22" s="8" customFormat="1" ht="12" customHeight="1" x14ac:dyDescent="0.15">
      <c r="A22" s="17"/>
      <c r="B22" s="17"/>
      <c r="C22" s="64" t="s">
        <v>29</v>
      </c>
      <c r="D22" s="64"/>
      <c r="E22" s="13">
        <v>11</v>
      </c>
      <c r="F22" s="14">
        <f>IF(ISERR(G22+H22),"-",G22+H22)</f>
        <v>2810.4309999999996</v>
      </c>
      <c r="G22" s="15">
        <v>2618.5749999999998</v>
      </c>
      <c r="H22" s="15">
        <v>191.85599999999999</v>
      </c>
      <c r="I22" s="14">
        <f>IF(ISERR(J22+K22),"-",J22+K22)</f>
        <v>1300.884</v>
      </c>
      <c r="J22" s="15">
        <v>1223.884</v>
      </c>
      <c r="K22" s="15">
        <v>77</v>
      </c>
      <c r="L22" s="14">
        <f>IF(ISERR(M22+N22),"-",M22+N22)</f>
        <v>1286.047</v>
      </c>
      <c r="M22" s="14">
        <v>1186.047</v>
      </c>
      <c r="N22" s="14">
        <v>100</v>
      </c>
      <c r="O22" s="14">
        <f>IF(ISERR(P22+Q22),"-",P22+Q22)</f>
        <v>2825.268</v>
      </c>
      <c r="P22" s="14">
        <f t="shared" si="1"/>
        <v>2656.4119999999998</v>
      </c>
      <c r="Q22" s="14">
        <f t="shared" si="1"/>
        <v>168.85599999999999</v>
      </c>
      <c r="R22" s="16">
        <v>119.86377985113822</v>
      </c>
      <c r="S22" s="16">
        <v>118.54486427293449</v>
      </c>
      <c r="T22" s="16">
        <v>148.79659528374305</v>
      </c>
      <c r="U22" s="16">
        <f>IF(ISERR(O22/F22*100),"-",O22/F22*100)</f>
        <v>100.52792614371249</v>
      </c>
      <c r="V22" s="16"/>
    </row>
    <row r="23" spans="1:22" s="8" customFormat="1" ht="12" customHeight="1" x14ac:dyDescent="0.15">
      <c r="A23" s="17"/>
      <c r="B23" s="17"/>
      <c r="C23" s="64" t="s">
        <v>30</v>
      </c>
      <c r="D23" s="64"/>
      <c r="E23" s="13">
        <v>12</v>
      </c>
      <c r="F23" s="14">
        <f>IF(ISERR(G23+H23),"-",G23+H23)</f>
        <v>17848.960999999999</v>
      </c>
      <c r="G23" s="15">
        <v>17578.536</v>
      </c>
      <c r="H23" s="15">
        <v>270.42500000000001</v>
      </c>
      <c r="I23" s="14">
        <f>IF(ISERR(J23+K23),"-",J23+K23)</f>
        <v>12783.125</v>
      </c>
      <c r="J23" s="15">
        <v>12566.067999999999</v>
      </c>
      <c r="K23" s="15">
        <v>217.05699999999999</v>
      </c>
      <c r="L23" s="14">
        <f>IF(ISERR(M23+N23),"-",M23+N23)</f>
        <v>12770.815000000001</v>
      </c>
      <c r="M23" s="14">
        <v>12487.4</v>
      </c>
      <c r="N23" s="14">
        <v>283.41500000000002</v>
      </c>
      <c r="O23" s="14">
        <f>IF(ISERR(P23+Q23),"-",P23+Q23)</f>
        <v>17861.270999999997</v>
      </c>
      <c r="P23" s="14">
        <f t="shared" si="1"/>
        <v>17657.203999999998</v>
      </c>
      <c r="Q23" s="14">
        <f t="shared" si="1"/>
        <v>204.06699999999995</v>
      </c>
      <c r="R23" s="16">
        <v>95.900492172262403</v>
      </c>
      <c r="S23" s="16">
        <v>82.629418788624051</v>
      </c>
      <c r="T23" s="16">
        <v>77.807253858465373</v>
      </c>
      <c r="U23" s="16">
        <f>IF(ISERR(O23/F23*100),"-",O23/F23*100)</f>
        <v>100.06896759985075</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68169.267999999996</v>
      </c>
      <c r="G25" s="15">
        <v>18031.75</v>
      </c>
      <c r="H25" s="15">
        <v>50137.517999999996</v>
      </c>
      <c r="I25" s="14">
        <f>IF(ISERR(J25+K25),"-",J25+K25)</f>
        <v>14651.098</v>
      </c>
      <c r="J25" s="15">
        <v>4798.5</v>
      </c>
      <c r="K25" s="15">
        <v>9852.598</v>
      </c>
      <c r="L25" s="14">
        <f>IF(ISERR(M25+N25),"-",M25+N25)</f>
        <v>18200.504000000001</v>
      </c>
      <c r="M25" s="14">
        <v>4767.1000000000004</v>
      </c>
      <c r="N25" s="14">
        <v>13433.404</v>
      </c>
      <c r="O25" s="14">
        <f>IF(ISERR(P25+Q25),"-",P25+Q25)</f>
        <v>64619.861999999994</v>
      </c>
      <c r="P25" s="14">
        <f t="shared" ref="P25:Q29" si="2">IF(ISERR(G25+J25-M25),"-",G25+J25-M25)</f>
        <v>18063.150000000001</v>
      </c>
      <c r="Q25" s="14">
        <f t="shared" si="2"/>
        <v>46556.711999999992</v>
      </c>
      <c r="R25" s="16">
        <v>141.19598200806502</v>
      </c>
      <c r="S25" s="16">
        <v>114.30358606265888</v>
      </c>
      <c r="T25" s="16">
        <v>94.460369865323514</v>
      </c>
      <c r="U25" s="16">
        <f>IF(ISERR(O25/F25*100),"-",O25/F25*100)</f>
        <v>94.793246129619575</v>
      </c>
      <c r="V25" s="16"/>
    </row>
    <row r="26" spans="1:22" s="8" customFormat="1" ht="12" customHeight="1" x14ac:dyDescent="0.15">
      <c r="A26" s="17"/>
      <c r="B26" s="17"/>
      <c r="C26" s="64" t="s">
        <v>32</v>
      </c>
      <c r="D26" s="64"/>
      <c r="E26" s="13">
        <v>14</v>
      </c>
      <c r="F26" s="14">
        <f>IF(ISERR(G26+H26),"-",G26+H26)</f>
        <v>14775.875</v>
      </c>
      <c r="G26" s="15">
        <v>435.875</v>
      </c>
      <c r="H26" s="15">
        <v>14340</v>
      </c>
      <c r="I26" s="14">
        <f>IF(ISERR(J26+K26),"-",J26+K26)</f>
        <v>6230.3</v>
      </c>
      <c r="J26" s="15">
        <v>231</v>
      </c>
      <c r="K26" s="15">
        <v>5999.3</v>
      </c>
      <c r="L26" s="14">
        <f>IF(ISERR(M26+N26),"-",M26+N26)</f>
        <v>4185.5</v>
      </c>
      <c r="M26" s="14">
        <v>225</v>
      </c>
      <c r="N26" s="14">
        <v>3960.5</v>
      </c>
      <c r="O26" s="14">
        <f>IF(ISERR(P26+Q26),"-",P26+Q26)</f>
        <v>16820.674999999999</v>
      </c>
      <c r="P26" s="14">
        <f t="shared" si="2"/>
        <v>441.875</v>
      </c>
      <c r="Q26" s="14">
        <f t="shared" si="2"/>
        <v>16378.8</v>
      </c>
      <c r="R26" s="16">
        <v>165.25994694960212</v>
      </c>
      <c r="S26" s="16">
        <v>96.070420272224396</v>
      </c>
      <c r="T26" s="16">
        <v>109.40223055822491</v>
      </c>
      <c r="U26" s="16">
        <f>IF(ISERR(O26/F26*100),"-",O26/F26*100)</f>
        <v>113.83877435346467</v>
      </c>
      <c r="V26" s="16"/>
    </row>
    <row r="27" spans="1:22" s="8" customFormat="1" ht="12" customHeight="1" x14ac:dyDescent="0.15">
      <c r="A27" s="17"/>
      <c r="B27" s="17"/>
      <c r="C27" s="64" t="s">
        <v>33</v>
      </c>
      <c r="D27" s="64"/>
      <c r="E27" s="13">
        <v>15</v>
      </c>
      <c r="F27" s="14">
        <f>IF(ISERR(G27+H27),"-",G27+H27)</f>
        <v>5986.4889999999996</v>
      </c>
      <c r="G27" s="15">
        <v>3719.8</v>
      </c>
      <c r="H27" s="15">
        <v>2266.6889999999999</v>
      </c>
      <c r="I27" s="14">
        <f>IF(ISERR(J27+K27),"-",J27+K27)</f>
        <v>2328.2359999999999</v>
      </c>
      <c r="J27" s="15">
        <v>2110</v>
      </c>
      <c r="K27" s="15">
        <v>218.23599999999999</v>
      </c>
      <c r="L27" s="14">
        <f>IF(ISERR(M27+N27),"-",M27+N27)</f>
        <v>1206.847</v>
      </c>
      <c r="M27" s="14">
        <v>981</v>
      </c>
      <c r="N27" s="14">
        <v>225.84700000000001</v>
      </c>
      <c r="O27" s="14">
        <f>IF(ISERR(P27+Q27),"-",P27+Q27)</f>
        <v>7107.8779999999997</v>
      </c>
      <c r="P27" s="14">
        <f t="shared" si="2"/>
        <v>4848.8</v>
      </c>
      <c r="Q27" s="14">
        <f t="shared" si="2"/>
        <v>2259.0779999999995</v>
      </c>
      <c r="R27" s="16">
        <v>43.9870772718685</v>
      </c>
      <c r="S27" s="16">
        <v>59.275392927308445</v>
      </c>
      <c r="T27" s="16">
        <v>61.00030895453218</v>
      </c>
      <c r="U27" s="16">
        <f>IF(ISERR(O27/F27*100),"-",O27/F27*100)</f>
        <v>118.7319980041724</v>
      </c>
      <c r="V27" s="16"/>
    </row>
    <row r="28" spans="1:22" s="8" customFormat="1" ht="12" customHeight="1" x14ac:dyDescent="0.15">
      <c r="A28" s="17"/>
      <c r="B28" s="17"/>
      <c r="C28" s="64" t="s">
        <v>34</v>
      </c>
      <c r="D28" s="64"/>
      <c r="E28" s="13">
        <v>16</v>
      </c>
      <c r="F28" s="14">
        <f>IF(ISERR(G28+H28),"-",G28+H28)</f>
        <v>32470.518</v>
      </c>
      <c r="G28" s="15">
        <f>SUBTOTAL(9,G29:G31)</f>
        <v>31372.893</v>
      </c>
      <c r="H28" s="15">
        <f>SUBTOTAL(9,H29:H31)</f>
        <v>1097.625</v>
      </c>
      <c r="I28" s="14">
        <f>IF(ISERR(J28+K28),"-",J28+K28)</f>
        <v>14940.777</v>
      </c>
      <c r="J28" s="15">
        <f>SUBTOTAL(9,J29:J31)</f>
        <v>14778.8</v>
      </c>
      <c r="K28" s="15">
        <f>SUBTOTAL(9,K29:K31)</f>
        <v>161.977</v>
      </c>
      <c r="L28" s="14">
        <f>IF(ISERR(M28+N28),"-",M28+N28)</f>
        <v>17519.896999999997</v>
      </c>
      <c r="M28" s="15">
        <f>SUBTOTAL(9,M29:M31)</f>
        <v>17299.599999999999</v>
      </c>
      <c r="N28" s="15">
        <f>SUBTOTAL(9,N29:N31)</f>
        <v>220.297</v>
      </c>
      <c r="O28" s="14">
        <f>IF(ISERR(P28+Q28),"-",P28+Q28)</f>
        <v>29891.398000000001</v>
      </c>
      <c r="P28" s="14">
        <f t="shared" si="2"/>
        <v>28852.093000000001</v>
      </c>
      <c r="Q28" s="14">
        <f t="shared" si="2"/>
        <v>1039.3050000000001</v>
      </c>
      <c r="R28" s="16">
        <v>96.253225587724529</v>
      </c>
      <c r="S28" s="16">
        <v>105.45230758933644</v>
      </c>
      <c r="T28" s="16">
        <v>113.34765943292332</v>
      </c>
      <c r="U28" s="16">
        <f>IF(ISERR(O28/F28*100),"-",O28/F28*100)</f>
        <v>92.05704079004839</v>
      </c>
      <c r="V28" s="16"/>
    </row>
    <row r="29" spans="1:22" s="8" customFormat="1" ht="12" customHeight="1" x14ac:dyDescent="0.15">
      <c r="A29" s="17"/>
      <c r="B29" s="17"/>
      <c r="C29" s="17"/>
      <c r="D29" s="17" t="s">
        <v>35</v>
      </c>
      <c r="E29" s="13">
        <v>17</v>
      </c>
      <c r="F29" s="14">
        <f>IF(ISERR(G29+H29),"-",G29+H29)</f>
        <v>23432.34</v>
      </c>
      <c r="G29" s="15">
        <v>23072.799999999999</v>
      </c>
      <c r="H29" s="15">
        <v>359.54</v>
      </c>
      <c r="I29" s="14">
        <f>IF(ISERR(J29+K29),"-",J29+K29)</f>
        <v>11928.22</v>
      </c>
      <c r="J29" s="15">
        <v>11833.8</v>
      </c>
      <c r="K29" s="15">
        <v>94.42</v>
      </c>
      <c r="L29" s="14">
        <f>IF(ISERR(M29+N29),"-",M29+N29)</f>
        <v>14101.599999999999</v>
      </c>
      <c r="M29" s="14">
        <v>13997.3</v>
      </c>
      <c r="N29" s="14">
        <v>104.3</v>
      </c>
      <c r="O29" s="14">
        <f>IF(ISERR(P29+Q29),"-",P29+Q29)</f>
        <v>21258.959999999999</v>
      </c>
      <c r="P29" s="14">
        <f t="shared" si="2"/>
        <v>20909.3</v>
      </c>
      <c r="Q29" s="14">
        <f t="shared" si="2"/>
        <v>349.66</v>
      </c>
      <c r="R29" s="16">
        <v>100.04780868474114</v>
      </c>
      <c r="S29" s="16">
        <v>111.62563900406397</v>
      </c>
      <c r="T29" s="16">
        <v>126.61355307755667</v>
      </c>
      <c r="U29" s="16">
        <f>IF(ISERR(O29/F29*100),"-",O29/F29*100)</f>
        <v>90.724869987376422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9038.1779999999999</v>
      </c>
      <c r="G31" s="15">
        <v>8300.0930000000008</v>
      </c>
      <c r="H31" s="15">
        <v>738.08500000000004</v>
      </c>
      <c r="I31" s="14">
        <f>IF(ISERR(J31+K31),"-",J31+K31)</f>
        <v>3012.5569999999998</v>
      </c>
      <c r="J31" s="15">
        <v>2945</v>
      </c>
      <c r="K31" s="15">
        <v>67.557000000000002</v>
      </c>
      <c r="L31" s="14">
        <f>IF(ISERR(M31+N31),"-",M31+N31)</f>
        <v>3418.297</v>
      </c>
      <c r="M31" s="14">
        <v>3302.3</v>
      </c>
      <c r="N31" s="14">
        <v>115.997</v>
      </c>
      <c r="O31" s="14">
        <f>IF(ISERR(P31+Q31),"-",P31+Q31)</f>
        <v>8632.4380000000001</v>
      </c>
      <c r="P31" s="14">
        <f t="shared" ref="P31:Q35" si="3">IF(ISERR(G31+J31-M31),"-",G31+J31-M31)</f>
        <v>7942.7930000000006</v>
      </c>
      <c r="Q31" s="14">
        <f t="shared" si="3"/>
        <v>689.6450000000001</v>
      </c>
      <c r="R31" s="16">
        <v>83.685742025003847</v>
      </c>
      <c r="S31" s="16">
        <v>85.86295573995983</v>
      </c>
      <c r="T31" s="16">
        <v>90.078129562376461</v>
      </c>
      <c r="U31" s="16">
        <f>IF(ISERR(O31/F31*100),"-",O31/F31*100)</f>
        <v>95.510820875623381</v>
      </c>
      <c r="V31" s="16"/>
    </row>
    <row r="32" spans="1:22" s="8" customFormat="1" ht="12" customHeight="1" x14ac:dyDescent="0.15">
      <c r="A32" s="17"/>
      <c r="B32" s="17"/>
      <c r="C32" s="64" t="s">
        <v>37</v>
      </c>
      <c r="D32" s="64"/>
      <c r="E32" s="13">
        <v>19</v>
      </c>
      <c r="F32" s="14">
        <f>IF(ISERR(G32+H32),"-",G32+H32)</f>
        <v>21093.743000000002</v>
      </c>
      <c r="G32" s="15">
        <v>17886.716</v>
      </c>
      <c r="H32" s="15">
        <v>3207.027</v>
      </c>
      <c r="I32" s="14">
        <f>IF(ISERR(J32+K32),"-",J32+K32)</f>
        <v>5083.45</v>
      </c>
      <c r="J32" s="15">
        <v>4166.2</v>
      </c>
      <c r="K32" s="15">
        <v>917.25</v>
      </c>
      <c r="L32" s="14">
        <f>IF(ISERR(M32+N32),"-",M32+N32)</f>
        <v>5532.6379999999999</v>
      </c>
      <c r="M32" s="14">
        <v>4629.2</v>
      </c>
      <c r="N32" s="14">
        <v>903.43799999999999</v>
      </c>
      <c r="O32" s="14">
        <f>IF(ISERR(P32+Q32),"-",P32+Q32)</f>
        <v>20644.555</v>
      </c>
      <c r="P32" s="14">
        <f t="shared" si="3"/>
        <v>17423.716</v>
      </c>
      <c r="Q32" s="14">
        <f t="shared" si="3"/>
        <v>3220.8389999999999</v>
      </c>
      <c r="R32" s="16">
        <v>106.0339512224426</v>
      </c>
      <c r="S32" s="16">
        <v>107.96827987646357</v>
      </c>
      <c r="T32" s="16">
        <v>95.871381439095515</v>
      </c>
      <c r="U32" s="16">
        <f>IF(ISERR(O32/F32*100),"-",O32/F32*100)</f>
        <v>97.870515441474751</v>
      </c>
      <c r="V32" s="16"/>
    </row>
    <row r="33" spans="1:22" s="8" customFormat="1" ht="12" customHeight="1" x14ac:dyDescent="0.15">
      <c r="A33" s="17"/>
      <c r="B33" s="17"/>
      <c r="C33" s="64" t="s">
        <v>38</v>
      </c>
      <c r="D33" s="64"/>
      <c r="E33" s="13">
        <v>20</v>
      </c>
      <c r="F33" s="14">
        <f>IF(ISERR(G33+H33),"-",G33+H33)</f>
        <v>93765.436000000002</v>
      </c>
      <c r="G33" s="15">
        <v>77924.362999999998</v>
      </c>
      <c r="H33" s="15">
        <v>15841.073</v>
      </c>
      <c r="I33" s="14">
        <f>IF(ISERR(J33+K33),"-",J33+K33)</f>
        <v>13122.742</v>
      </c>
      <c r="J33" s="15">
        <v>9703.4920000000002</v>
      </c>
      <c r="K33" s="15">
        <v>3419.25</v>
      </c>
      <c r="L33" s="14">
        <f>IF(ISERR(M33+N33),"-",M33+N33)</f>
        <v>23020.601000000002</v>
      </c>
      <c r="M33" s="14">
        <v>18609.810000000001</v>
      </c>
      <c r="N33" s="14">
        <v>4410.7910000000002</v>
      </c>
      <c r="O33" s="14">
        <f>IF(ISERR(P33+Q33),"-",P33+Q33)</f>
        <v>83867.57699999999</v>
      </c>
      <c r="P33" s="14">
        <f t="shared" si="3"/>
        <v>69018.044999999998</v>
      </c>
      <c r="Q33" s="14">
        <f t="shared" si="3"/>
        <v>14849.531999999999</v>
      </c>
      <c r="R33" s="16">
        <v>94.563245124452948</v>
      </c>
      <c r="S33" s="16">
        <v>98.188859506457334</v>
      </c>
      <c r="T33" s="16">
        <v>96.526815089924682</v>
      </c>
      <c r="U33" s="16">
        <f>IF(ISERR(O33/F33*100),"-",O33/F33*100)</f>
        <v>89.444021782184208</v>
      </c>
      <c r="V33" s="16"/>
    </row>
    <row r="34" spans="1:22" s="8" customFormat="1" ht="12" customHeight="1" x14ac:dyDescent="0.15">
      <c r="A34" s="17"/>
      <c r="B34" s="17"/>
      <c r="C34" s="64" t="s">
        <v>39</v>
      </c>
      <c r="D34" s="64"/>
      <c r="E34" s="13">
        <v>21</v>
      </c>
      <c r="F34" s="14">
        <f>IF(ISERR(G34+H34),"-",G34+H34)</f>
        <v>9902.3719999999994</v>
      </c>
      <c r="G34" s="15">
        <v>7909.7510000000002</v>
      </c>
      <c r="H34" s="15">
        <v>1992.6210000000001</v>
      </c>
      <c r="I34" s="14">
        <f>IF(ISERR(J34+K34),"-",J34+K34)</f>
        <v>1216.9349999999999</v>
      </c>
      <c r="J34" s="15">
        <v>922.1</v>
      </c>
      <c r="K34" s="15">
        <v>294.83499999999998</v>
      </c>
      <c r="L34" s="14">
        <f>IF(ISERR(M34+N34),"-",M34+N34)</f>
        <v>2944.116</v>
      </c>
      <c r="M34" s="14">
        <v>2604.5</v>
      </c>
      <c r="N34" s="14">
        <v>339.61599999999999</v>
      </c>
      <c r="O34" s="14">
        <f>IF(ISERR(P34+Q34),"-",P34+Q34)</f>
        <v>8175.1910000000007</v>
      </c>
      <c r="P34" s="14">
        <f t="shared" si="3"/>
        <v>6227.3510000000006</v>
      </c>
      <c r="Q34" s="14">
        <f t="shared" si="3"/>
        <v>1947.8400000000001</v>
      </c>
      <c r="R34" s="16">
        <v>102.08933294152219</v>
      </c>
      <c r="S34" s="16">
        <v>133.48867819196013</v>
      </c>
      <c r="T34" s="16">
        <v>50.20998507443511</v>
      </c>
      <c r="U34" s="16">
        <f>IF(ISERR(O34/F34*100),"-",O34/F34*100)</f>
        <v>82.55790632789801</v>
      </c>
      <c r="V34" s="16"/>
    </row>
    <row r="35" spans="1:22" s="8" customFormat="1" ht="12" customHeight="1" x14ac:dyDescent="0.15">
      <c r="A35" s="17"/>
      <c r="B35" s="17"/>
      <c r="C35" s="64" t="s">
        <v>40</v>
      </c>
      <c r="D35" s="64"/>
      <c r="E35" s="13">
        <v>22</v>
      </c>
      <c r="F35" s="14">
        <f>IF(ISERR(G35+H35),"-",G35+H35)</f>
        <v>10983.226999999999</v>
      </c>
      <c r="G35" s="15">
        <v>4351.78</v>
      </c>
      <c r="H35" s="15">
        <v>6631.4470000000001</v>
      </c>
      <c r="I35" s="14">
        <f>IF(ISERR(J35+K35),"-",J35+K35)</f>
        <v>3267.558</v>
      </c>
      <c r="J35" s="15">
        <v>1334</v>
      </c>
      <c r="K35" s="15">
        <v>1933.558</v>
      </c>
      <c r="L35" s="14">
        <f>IF(ISERR(M35+N35),"-",M35+N35)</f>
        <v>3202.2939999999999</v>
      </c>
      <c r="M35" s="14">
        <v>1285</v>
      </c>
      <c r="N35" s="14">
        <v>1917.2940000000001</v>
      </c>
      <c r="O35" s="14">
        <f>IF(ISERR(P35+Q35),"-",P35+Q35)</f>
        <v>11048.491000000002</v>
      </c>
      <c r="P35" s="14">
        <f t="shared" si="3"/>
        <v>4400.78</v>
      </c>
      <c r="Q35" s="14">
        <f t="shared" si="3"/>
        <v>6647.7110000000011</v>
      </c>
      <c r="R35" s="16">
        <v>124.74518837620725</v>
      </c>
      <c r="S35" s="16">
        <v>119.17215334209612</v>
      </c>
      <c r="T35" s="16">
        <v>99.476564757239089</v>
      </c>
      <c r="U35" s="16">
        <f>IF(ISERR(O35/F35*100),"-",O35/F35*100)</f>
        <v>100.5942151609905</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5769.1669999999995</v>
      </c>
      <c r="G37" s="15">
        <v>2567.0920000000001</v>
      </c>
      <c r="H37" s="15">
        <v>3202.0749999999998</v>
      </c>
      <c r="I37" s="14">
        <f>IF(ISERR(J37+K37),"-",J37+K37)</f>
        <v>1944.2539999999999</v>
      </c>
      <c r="J37" s="15">
        <v>855</v>
      </c>
      <c r="K37" s="15">
        <v>1089.2539999999999</v>
      </c>
      <c r="L37" s="14">
        <f>IF(ISERR(M37+N37),"-",M37+N37)</f>
        <v>1463.953</v>
      </c>
      <c r="M37" s="14">
        <v>467</v>
      </c>
      <c r="N37" s="14">
        <v>996.95299999999997</v>
      </c>
      <c r="O37" s="14">
        <f>IF(ISERR(P37+Q37),"-",P37+Q37)</f>
        <v>6249.4679999999998</v>
      </c>
      <c r="P37" s="14">
        <f t="shared" ref="P37:Q41" si="4">IF(ISERR(G37+J37-M37),"-",G37+J37-M37)</f>
        <v>2955.0920000000001</v>
      </c>
      <c r="Q37" s="14">
        <f t="shared" si="4"/>
        <v>3294.3759999999997</v>
      </c>
      <c r="R37" s="16">
        <v>167.67025707805479</v>
      </c>
      <c r="S37" s="16">
        <v>119.31740753419074</v>
      </c>
      <c r="T37" s="16">
        <v>106.03601595053178</v>
      </c>
      <c r="U37" s="16">
        <f>IF(ISERR(O37/F37*100),"-",O37/F37*100)</f>
        <v>108.32530935575275</v>
      </c>
      <c r="V37" s="16"/>
    </row>
    <row r="38" spans="1:22" s="8" customFormat="1" ht="12" customHeight="1" x14ac:dyDescent="0.15">
      <c r="A38" s="17"/>
      <c r="B38" s="17"/>
      <c r="C38" s="64" t="s">
        <v>42</v>
      </c>
      <c r="D38" s="64"/>
      <c r="E38" s="13">
        <v>24</v>
      </c>
      <c r="F38" s="14">
        <f>IF(ISERR(G38+H38),"-",G38+H38)</f>
        <v>3713.0640000000003</v>
      </c>
      <c r="G38" s="15">
        <v>2869.7440000000001</v>
      </c>
      <c r="H38" s="15">
        <v>843.32</v>
      </c>
      <c r="I38" s="14">
        <f>IF(ISERR(J38+K38),"-",J38+K38)</f>
        <v>476.50400000000002</v>
      </c>
      <c r="J38" s="15">
        <v>276.00400000000002</v>
      </c>
      <c r="K38" s="15">
        <v>200.5</v>
      </c>
      <c r="L38" s="14">
        <f>IF(ISERR(M38+N38),"-",M38+N38)</f>
        <v>539.84999999999991</v>
      </c>
      <c r="M38" s="14">
        <v>372.4</v>
      </c>
      <c r="N38" s="14">
        <v>167.45</v>
      </c>
      <c r="O38" s="14">
        <f>IF(ISERR(P38+Q38),"-",P38+Q38)</f>
        <v>3649.7179999999998</v>
      </c>
      <c r="P38" s="14">
        <f t="shared" si="4"/>
        <v>2773.348</v>
      </c>
      <c r="Q38" s="14">
        <f t="shared" si="4"/>
        <v>876.37000000000012</v>
      </c>
      <c r="R38" s="16">
        <v>63.848854348117385</v>
      </c>
      <c r="S38" s="16">
        <v>114.76403061224491</v>
      </c>
      <c r="T38" s="16">
        <v>61.129451363493089</v>
      </c>
      <c r="U38" s="16">
        <f>IF(ISERR(O38/F38*100),"-",O38/F38*100)</f>
        <v>98.293969616467677</v>
      </c>
      <c r="V38" s="16"/>
    </row>
    <row r="39" spans="1:22" s="8" customFormat="1" ht="12" customHeight="1" x14ac:dyDescent="0.15">
      <c r="A39" s="17"/>
      <c r="B39" s="17"/>
      <c r="C39" s="64" t="s">
        <v>43</v>
      </c>
      <c r="D39" s="64"/>
      <c r="E39" s="13">
        <v>25</v>
      </c>
      <c r="F39" s="14">
        <f>IF(ISERR(G39+H39),"-",G39+H39)</f>
        <v>3555.8310000000001</v>
      </c>
      <c r="G39" s="15">
        <v>1083.711</v>
      </c>
      <c r="H39" s="15">
        <v>2472.12</v>
      </c>
      <c r="I39" s="14">
        <f>IF(ISERR(J39+K39),"-",J39+K39)</f>
        <v>595.6</v>
      </c>
      <c r="J39" s="15">
        <v>160</v>
      </c>
      <c r="K39" s="15">
        <v>435.6</v>
      </c>
      <c r="L39" s="14">
        <f>IF(ISERR(M39+N39),"-",M39+N39)</f>
        <v>661.06999999999994</v>
      </c>
      <c r="M39" s="14">
        <v>204</v>
      </c>
      <c r="N39" s="14">
        <v>457.07</v>
      </c>
      <c r="O39" s="14">
        <f>IF(ISERR(P39+Q39),"-",P39+Q39)</f>
        <v>3490.3609999999999</v>
      </c>
      <c r="P39" s="14">
        <f t="shared" si="4"/>
        <v>1039.711</v>
      </c>
      <c r="Q39" s="14">
        <f t="shared" si="4"/>
        <v>2450.6499999999996</v>
      </c>
      <c r="R39" s="16">
        <v>76.480558837125685</v>
      </c>
      <c r="S39" s="16">
        <v>72.4563499457457</v>
      </c>
      <c r="T39" s="16">
        <v>88.029481025303724</v>
      </c>
      <c r="U39" s="16">
        <f>IF(ISERR(O39/F39*100),"-",O39/F39*100)</f>
        <v>98.158798885548819</v>
      </c>
      <c r="V39" s="16"/>
    </row>
    <row r="40" spans="1:22" s="8" customFormat="1" ht="12" customHeight="1" x14ac:dyDescent="0.15">
      <c r="A40" s="17"/>
      <c r="B40" s="17"/>
      <c r="C40" s="64" t="s">
        <v>44</v>
      </c>
      <c r="D40" s="64"/>
      <c r="E40" s="13">
        <v>26</v>
      </c>
      <c r="F40" s="14">
        <f>IF(ISERR(G40+H40),"-",G40+H40)</f>
        <v>125848.56599999999</v>
      </c>
      <c r="G40" s="15">
        <v>38652.294000000002</v>
      </c>
      <c r="H40" s="15">
        <v>87196.271999999997</v>
      </c>
      <c r="I40" s="14">
        <f>IF(ISERR(J40+K40),"-",J40+K40)</f>
        <v>44512.317999999999</v>
      </c>
      <c r="J40" s="15">
        <v>13486.148999999999</v>
      </c>
      <c r="K40" s="15">
        <v>31026.169000000002</v>
      </c>
      <c r="L40" s="14">
        <f>IF(ISERR(M40+N40),"-",M40+N40)</f>
        <v>40678.474000000002</v>
      </c>
      <c r="M40" s="14">
        <v>11116.352999999999</v>
      </c>
      <c r="N40" s="14">
        <v>29562.120999999999</v>
      </c>
      <c r="O40" s="14">
        <f>IF(ISERR(P40+Q40),"-",P40+Q40)</f>
        <v>129682.40999999999</v>
      </c>
      <c r="P40" s="14">
        <f t="shared" si="4"/>
        <v>41022.089999999997</v>
      </c>
      <c r="Q40" s="14">
        <f t="shared" si="4"/>
        <v>88660.319999999992</v>
      </c>
      <c r="R40" s="16">
        <v>101.93255334234618</v>
      </c>
      <c r="S40" s="16">
        <v>93.939074643484346</v>
      </c>
      <c r="T40" s="16">
        <v>101.27518659742569</v>
      </c>
      <c r="U40" s="16">
        <f>IF(ISERR(O40/F40*100),"-",O40/F40*100)</f>
        <v>103.04639466452086</v>
      </c>
      <c r="V40" s="16"/>
    </row>
    <row r="41" spans="1:22" s="8" customFormat="1" ht="12" customHeight="1" x14ac:dyDescent="0.15">
      <c r="A41" s="17"/>
      <c r="B41" s="17"/>
      <c r="C41" s="64" t="s">
        <v>45</v>
      </c>
      <c r="D41" s="64"/>
      <c r="E41" s="13">
        <v>27</v>
      </c>
      <c r="F41" s="14">
        <f>IF(ISERR(G41+H41),"-",G41+H41)</f>
        <v>33847.853999999999</v>
      </c>
      <c r="G41" s="15">
        <v>13083.048000000001</v>
      </c>
      <c r="H41" s="15">
        <v>20764.806</v>
      </c>
      <c r="I41" s="14">
        <f>IF(ISERR(J41+K41),"-",J41+K41)</f>
        <v>8263.8420000000006</v>
      </c>
      <c r="J41" s="15">
        <v>4360.7</v>
      </c>
      <c r="K41" s="15">
        <v>3903.1419999999998</v>
      </c>
      <c r="L41" s="14">
        <f>IF(ISERR(M41+N41),"-",M41+N41)</f>
        <v>7388.348</v>
      </c>
      <c r="M41" s="14">
        <v>2773.3</v>
      </c>
      <c r="N41" s="14">
        <v>4615.0479999999998</v>
      </c>
      <c r="O41" s="14">
        <f>IF(ISERR(P41+Q41),"-",P41+Q41)</f>
        <v>34723.347999999998</v>
      </c>
      <c r="P41" s="14">
        <f t="shared" si="4"/>
        <v>14670.448</v>
      </c>
      <c r="Q41" s="14">
        <f t="shared" si="4"/>
        <v>20052.900000000001</v>
      </c>
      <c r="R41" s="16">
        <v>86.409096968984045</v>
      </c>
      <c r="S41" s="16">
        <v>102.17587861170155</v>
      </c>
      <c r="T41" s="16">
        <v>104.40737344465076</v>
      </c>
      <c r="U41" s="16">
        <f>IF(ISERR(O41/F41*100),"-",O41/F41*100)</f>
        <v>102.58655689072636</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46430.875</v>
      </c>
      <c r="G43" s="15">
        <v>1573.7560000000001</v>
      </c>
      <c r="H43" s="15">
        <v>44857.118999999999</v>
      </c>
      <c r="I43" s="14">
        <f>IF(ISERR(J43+K43),"-",J43+K43)</f>
        <v>11336.594999999999</v>
      </c>
      <c r="J43" s="15">
        <v>477.3</v>
      </c>
      <c r="K43" s="15">
        <v>10859.295</v>
      </c>
      <c r="L43" s="14">
        <f>IF(ISERR(M43+N43),"-",M43+N43)</f>
        <v>11942.314</v>
      </c>
      <c r="M43" s="14">
        <v>527.6</v>
      </c>
      <c r="N43" s="14">
        <v>11414.714</v>
      </c>
      <c r="O43" s="14">
        <f>IF(ISERR(P43+Q43),"-",P43+Q43)</f>
        <v>45825.155999999995</v>
      </c>
      <c r="P43" s="14">
        <f t="shared" ref="P43:Q47" si="5">IF(ISERR(G43+J43-M43),"-",G43+J43-M43)</f>
        <v>1523.4560000000001</v>
      </c>
      <c r="Q43" s="14">
        <f t="shared" si="5"/>
        <v>44301.7</v>
      </c>
      <c r="R43" s="16">
        <v>98.919542215730317</v>
      </c>
      <c r="S43" s="16">
        <v>94.94995898225099</v>
      </c>
      <c r="T43" s="16">
        <v>101.326063442437</v>
      </c>
      <c r="U43" s="16">
        <f>IF(ISERR(O43/F43*100),"-",O43/F43*100)</f>
        <v>98.695439187824903</v>
      </c>
      <c r="V43" s="16"/>
    </row>
    <row r="44" spans="1:22" s="8" customFormat="1" ht="12" customHeight="1" x14ac:dyDescent="0.15">
      <c r="A44" s="17"/>
      <c r="B44" s="17"/>
      <c r="C44" s="64" t="s">
        <v>47</v>
      </c>
      <c r="D44" s="64"/>
      <c r="E44" s="13">
        <v>29</v>
      </c>
      <c r="F44" s="14">
        <f>IF(ISERR(G44+H44),"-",G44+H44)</f>
        <v>31996.485000000001</v>
      </c>
      <c r="G44" s="15">
        <f>SUBTOTAL(9,G45:G47)</f>
        <v>12708.670000000002</v>
      </c>
      <c r="H44" s="15">
        <f>SUBTOTAL(9,H45:H47)</f>
        <v>19287.814999999999</v>
      </c>
      <c r="I44" s="14">
        <f>IF(ISERR(J44+K44),"-",J44+K44)</f>
        <v>7102.5709999999999</v>
      </c>
      <c r="J44" s="15">
        <f>SUBTOTAL(9,J45:J47)</f>
        <v>2384.9</v>
      </c>
      <c r="K44" s="15">
        <f>SUBTOTAL(9,K45:K47)</f>
        <v>4717.6710000000003</v>
      </c>
      <c r="L44" s="14">
        <f>IF(ISERR(M44+N44),"-",M44+N44)</f>
        <v>7196.48</v>
      </c>
      <c r="M44" s="15">
        <f>SUBTOTAL(9,M45:M47)</f>
        <v>2479.5</v>
      </c>
      <c r="N44" s="15">
        <f>SUBTOTAL(9,N45:N47)</f>
        <v>4716.9799999999996</v>
      </c>
      <c r="O44" s="14">
        <f>IF(ISERR(P44+Q44),"-",P44+Q44)</f>
        <v>31902.576000000001</v>
      </c>
      <c r="P44" s="14">
        <f t="shared" si="5"/>
        <v>12614.070000000002</v>
      </c>
      <c r="Q44" s="14">
        <f t="shared" si="5"/>
        <v>19288.505999999998</v>
      </c>
      <c r="R44" s="16">
        <v>102.69054490145277</v>
      </c>
      <c r="S44" s="16">
        <v>88.749998458447777</v>
      </c>
      <c r="T44" s="16">
        <v>98.836417529264878</v>
      </c>
      <c r="U44" s="16">
        <f>IF(ISERR(O44/F44*100),"-",O44/F44*100)</f>
        <v>99.706502136094016</v>
      </c>
      <c r="V44" s="16"/>
    </row>
    <row r="45" spans="1:22" s="8" customFormat="1" ht="12" customHeight="1" x14ac:dyDescent="0.15">
      <c r="A45" s="17"/>
      <c r="B45" s="17"/>
      <c r="C45" s="17"/>
      <c r="D45" s="17" t="s">
        <v>48</v>
      </c>
      <c r="E45" s="13">
        <v>30</v>
      </c>
      <c r="F45" s="14">
        <f>IF(ISERR(G45+H45),"-",G45+H45)</f>
        <v>10052.432000000001</v>
      </c>
      <c r="G45" s="15">
        <v>7217.6</v>
      </c>
      <c r="H45" s="15">
        <v>2834.8319999999999</v>
      </c>
      <c r="I45" s="14">
        <f>IF(ISERR(J45+K45),"-",J45+K45)</f>
        <v>2196.5509999999999</v>
      </c>
      <c r="J45" s="15">
        <v>1629</v>
      </c>
      <c r="K45" s="15">
        <v>567.55100000000004</v>
      </c>
      <c r="L45" s="14">
        <f>IF(ISERR(M45+N45),"-",M45+N45)</f>
        <v>2089.33</v>
      </c>
      <c r="M45" s="14">
        <v>1349.9</v>
      </c>
      <c r="N45" s="14">
        <v>739.43</v>
      </c>
      <c r="O45" s="14">
        <f>IF(ISERR(P45+Q45),"-",P45+Q45)</f>
        <v>10159.653</v>
      </c>
      <c r="P45" s="14">
        <f t="shared" si="5"/>
        <v>7496.7000000000007</v>
      </c>
      <c r="Q45" s="14">
        <f t="shared" si="5"/>
        <v>2662.953</v>
      </c>
      <c r="R45" s="16">
        <v>115.37113293765428</v>
      </c>
      <c r="S45" s="16">
        <v>81.420443474533343</v>
      </c>
      <c r="T45" s="16">
        <v>110.25723587823539</v>
      </c>
      <c r="U45" s="16">
        <f>IF(ISERR(O45/F45*100),"-",O45/F45*100)</f>
        <v>101.06661751106599</v>
      </c>
      <c r="V45" s="16"/>
    </row>
    <row r="46" spans="1:22" s="8" customFormat="1" ht="12" customHeight="1" x14ac:dyDescent="0.15">
      <c r="A46" s="17"/>
      <c r="B46" s="17"/>
      <c r="C46" s="17"/>
      <c r="D46" s="17" t="s">
        <v>49</v>
      </c>
      <c r="E46" s="13">
        <v>31</v>
      </c>
      <c r="F46" s="14">
        <f>IF(ISERR(G46+H46),"-",G46+H46)</f>
        <v>2590.1639999999998</v>
      </c>
      <c r="G46" s="15">
        <v>292.60000000000002</v>
      </c>
      <c r="H46" s="15">
        <v>2297.5639999999999</v>
      </c>
      <c r="I46" s="14">
        <f>IF(ISERR(J46+K46),"-",J46+K46)</f>
        <v>832.56999999999994</v>
      </c>
      <c r="J46" s="15">
        <v>71.900000000000006</v>
      </c>
      <c r="K46" s="15">
        <v>760.67</v>
      </c>
      <c r="L46" s="14">
        <f>IF(ISERR(M46+N46),"-",M46+N46)</f>
        <v>674.07</v>
      </c>
      <c r="M46" s="14">
        <v>59.6</v>
      </c>
      <c r="N46" s="14">
        <v>614.47</v>
      </c>
      <c r="O46" s="14">
        <f>IF(ISERR(P46+Q46),"-",P46+Q46)</f>
        <v>2748.6640000000002</v>
      </c>
      <c r="P46" s="14">
        <f t="shared" si="5"/>
        <v>304.89999999999998</v>
      </c>
      <c r="Q46" s="14">
        <f t="shared" si="5"/>
        <v>2443.7640000000001</v>
      </c>
      <c r="R46" s="16">
        <v>84.157485090468015</v>
      </c>
      <c r="S46" s="16">
        <v>75.653198653198658</v>
      </c>
      <c r="T46" s="16">
        <v>86.520318549529435</v>
      </c>
      <c r="U46" s="16">
        <f>IF(ISERR(O46/F46*100),"-",O46/F46*100)</f>
        <v>106.11930364254928</v>
      </c>
      <c r="V46" s="16"/>
    </row>
    <row r="47" spans="1:22" s="8" customFormat="1" ht="12" customHeight="1" x14ac:dyDescent="0.15">
      <c r="A47" s="17"/>
      <c r="B47" s="17"/>
      <c r="C47" s="17"/>
      <c r="D47" s="17" t="s">
        <v>50</v>
      </c>
      <c r="E47" s="13">
        <v>32</v>
      </c>
      <c r="F47" s="14">
        <f>IF(ISERR(G47+H47),"-",G47+H47)</f>
        <v>19353.888999999999</v>
      </c>
      <c r="G47" s="15">
        <v>5198.47</v>
      </c>
      <c r="H47" s="15">
        <v>14155.419</v>
      </c>
      <c r="I47" s="14">
        <f>IF(ISERR(J47+K47),"-",J47+K47)</f>
        <v>4073.45</v>
      </c>
      <c r="J47" s="15">
        <v>684</v>
      </c>
      <c r="K47" s="15">
        <v>3389.45</v>
      </c>
      <c r="L47" s="14">
        <f>IF(ISERR(M47+N47),"-",M47+N47)</f>
        <v>4433.08</v>
      </c>
      <c r="M47" s="14">
        <v>1070</v>
      </c>
      <c r="N47" s="14">
        <v>3363.08</v>
      </c>
      <c r="O47" s="14">
        <f>IF(ISERR(P47+Q47),"-",P47+Q47)</f>
        <v>18994.258999999998</v>
      </c>
      <c r="P47" s="14">
        <f t="shared" si="5"/>
        <v>4812.47</v>
      </c>
      <c r="Q47" s="14">
        <f t="shared" si="5"/>
        <v>14181.788999999999</v>
      </c>
      <c r="R47" s="16">
        <v>101.24699250362887</v>
      </c>
      <c r="S47" s="16">
        <v>95.302056707247601</v>
      </c>
      <c r="T47" s="16">
        <v>95.512089224795261</v>
      </c>
      <c r="U47" s="16">
        <f>IF(ISERR(O47/F47*100),"-",O47/F47*100)</f>
        <v>98.141820488895021</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12254.925999999999</v>
      </c>
      <c r="G49" s="15">
        <v>1996.64</v>
      </c>
      <c r="H49" s="15">
        <v>10258.286</v>
      </c>
      <c r="I49" s="14">
        <f>IF(ISERR(J49+K49),"-",J49+K49)</f>
        <v>2878.1109999999999</v>
      </c>
      <c r="J49" s="15">
        <v>1100</v>
      </c>
      <c r="K49" s="15">
        <v>1778.1110000000001</v>
      </c>
      <c r="L49" s="14">
        <f>IF(ISERR(M49+N49),"-",M49+N49)</f>
        <v>3584.4270000000001</v>
      </c>
      <c r="M49" s="14">
        <v>858</v>
      </c>
      <c r="N49" s="14">
        <v>2726.4270000000001</v>
      </c>
      <c r="O49" s="14">
        <f>IF(ISERR(P49+Q49),"-",P49+Q49)</f>
        <v>11548.61</v>
      </c>
      <c r="P49" s="14">
        <f t="shared" ref="P49:Q53" si="6">IF(ISERR(G49+J49-M49),"-",G49+J49-M49)</f>
        <v>2238.6400000000003</v>
      </c>
      <c r="Q49" s="14">
        <f t="shared" si="6"/>
        <v>9309.9700000000012</v>
      </c>
      <c r="R49" s="16">
        <v>80.009846558263703</v>
      </c>
      <c r="S49" s="16">
        <v>107.85097036256958</v>
      </c>
      <c r="T49" s="16">
        <v>80.503397094585949</v>
      </c>
      <c r="U49" s="16">
        <f>IF(ISERR(O49/F49*100),"-",O49/F49*100)</f>
        <v>94.236472745735071</v>
      </c>
      <c r="V49" s="16"/>
    </row>
    <row r="50" spans="1:22" s="8" customFormat="1" ht="12" customHeight="1" x14ac:dyDescent="0.15">
      <c r="A50" s="17"/>
      <c r="B50" s="17"/>
      <c r="C50" s="64" t="s">
        <v>52</v>
      </c>
      <c r="D50" s="64"/>
      <c r="E50" s="13">
        <v>34</v>
      </c>
      <c r="F50" s="14">
        <f>IF(ISERR(G50+H50),"-",G50+H50)</f>
        <v>24944.510000000002</v>
      </c>
      <c r="G50" s="15">
        <v>7479.223</v>
      </c>
      <c r="H50" s="15">
        <v>17465.287</v>
      </c>
      <c r="I50" s="14">
        <f>IF(ISERR(J50+K50),"-",J50+K50)</f>
        <v>5249.4760000000006</v>
      </c>
      <c r="J50" s="15">
        <v>2245</v>
      </c>
      <c r="K50" s="15">
        <v>3004.4760000000001</v>
      </c>
      <c r="L50" s="14">
        <f>IF(ISERR(M50+N50),"-",M50+N50)</f>
        <v>4056.0250000000001</v>
      </c>
      <c r="M50" s="14">
        <v>1229</v>
      </c>
      <c r="N50" s="14">
        <v>2827.0250000000001</v>
      </c>
      <c r="O50" s="14">
        <f>IF(ISERR(P50+Q50),"-",P50+Q50)</f>
        <v>26137.960999999996</v>
      </c>
      <c r="P50" s="14">
        <f t="shared" si="6"/>
        <v>8495.223</v>
      </c>
      <c r="Q50" s="14">
        <f t="shared" si="6"/>
        <v>17642.737999999998</v>
      </c>
      <c r="R50" s="16">
        <v>83.505653181198937</v>
      </c>
      <c r="S50" s="16">
        <v>90.651833173941156</v>
      </c>
      <c r="T50" s="16">
        <v>98.141562938824904</v>
      </c>
      <c r="U50" s="16">
        <f>IF(ISERR(O50/F50*100),"-",O50/F50*100)</f>
        <v>104.78442350641481</v>
      </c>
      <c r="V50" s="16"/>
    </row>
    <row r="51" spans="1:22" s="8" customFormat="1" ht="12" customHeight="1" x14ac:dyDescent="0.15">
      <c r="A51" s="17"/>
      <c r="B51" s="17"/>
      <c r="C51" s="64" t="s">
        <v>53</v>
      </c>
      <c r="D51" s="64"/>
      <c r="E51" s="13">
        <v>35</v>
      </c>
      <c r="F51" s="14">
        <f>IF(ISERR(G51+H51),"-",G51+H51)</f>
        <v>1732.17</v>
      </c>
      <c r="G51" s="15">
        <v>926</v>
      </c>
      <c r="H51" s="15">
        <v>806.17</v>
      </c>
      <c r="I51" s="14">
        <f>IF(ISERR(J51+K51),"-",J51+K51)</f>
        <v>72.3</v>
      </c>
      <c r="J51" s="15">
        <v>39</v>
      </c>
      <c r="K51" s="15">
        <v>33.299999999999997</v>
      </c>
      <c r="L51" s="14">
        <f>IF(ISERR(M51+N51),"-",M51+N51)</f>
        <v>166.4</v>
      </c>
      <c r="M51" s="14">
        <v>58</v>
      </c>
      <c r="N51" s="14">
        <v>108.4</v>
      </c>
      <c r="O51" s="14">
        <f>IF(ISERR(P51+Q51),"-",P51+Q51)</f>
        <v>1638.07</v>
      </c>
      <c r="P51" s="14">
        <f t="shared" si="6"/>
        <v>907</v>
      </c>
      <c r="Q51" s="14">
        <f t="shared" si="6"/>
        <v>731.06999999999994</v>
      </c>
      <c r="R51" s="16">
        <v>50.453593859036978</v>
      </c>
      <c r="S51" s="16">
        <v>76.505747126436788</v>
      </c>
      <c r="T51" s="16">
        <v>66.734702191803137</v>
      </c>
      <c r="U51" s="16">
        <f>IF(ISERR(O51/F51*100),"-",O51/F51*100)</f>
        <v>94.567507808125058</v>
      </c>
      <c r="V51" s="16"/>
    </row>
    <row r="52" spans="1:22" s="8" customFormat="1" ht="12" customHeight="1" x14ac:dyDescent="0.15">
      <c r="A52" s="17"/>
      <c r="B52" s="17"/>
      <c r="C52" s="64" t="s">
        <v>54</v>
      </c>
      <c r="D52" s="64"/>
      <c r="E52" s="13">
        <v>36</v>
      </c>
      <c r="F52" s="14">
        <f>IF(ISERR(G52+H52),"-",G52+H52)</f>
        <v>25051.53</v>
      </c>
      <c r="G52" s="15">
        <v>11689.4</v>
      </c>
      <c r="H52" s="15">
        <v>13362.13</v>
      </c>
      <c r="I52" s="14">
        <f>IF(ISERR(J52+K52),"-",J52+K52)</f>
        <v>3993.14</v>
      </c>
      <c r="J52" s="15">
        <v>2832.54</v>
      </c>
      <c r="K52" s="15">
        <v>1160.5999999999999</v>
      </c>
      <c r="L52" s="14">
        <f>IF(ISERR(M52+N52),"-",M52+N52)</f>
        <v>5714.96</v>
      </c>
      <c r="M52" s="14">
        <v>3149.16</v>
      </c>
      <c r="N52" s="14">
        <v>2565.8000000000002</v>
      </c>
      <c r="O52" s="14">
        <f>IF(ISERR(P52+Q52),"-",P52+Q52)</f>
        <v>23329.71</v>
      </c>
      <c r="P52" s="14">
        <f t="shared" si="6"/>
        <v>11372.779999999999</v>
      </c>
      <c r="Q52" s="14">
        <f t="shared" si="6"/>
        <v>11956.93</v>
      </c>
      <c r="R52" s="16">
        <v>88.558540177066519</v>
      </c>
      <c r="S52" s="16">
        <v>110.18871998951126</v>
      </c>
      <c r="T52" s="16">
        <v>91.066545763557386</v>
      </c>
      <c r="U52" s="16">
        <f>IF(ISERR(O52/F52*100),"-",O52/F52*100)</f>
        <v>93.126886860802514</v>
      </c>
      <c r="V52" s="16"/>
    </row>
    <row r="53" spans="1:22" s="8" customFormat="1" ht="12" customHeight="1" x14ac:dyDescent="0.15">
      <c r="A53" s="17"/>
      <c r="B53" s="17"/>
      <c r="C53" s="64" t="s">
        <v>55</v>
      </c>
      <c r="D53" s="64"/>
      <c r="E53" s="13">
        <v>37</v>
      </c>
      <c r="F53" s="14">
        <f>IF(ISERR(G53+H53),"-",G53+H53)</f>
        <v>20606.932999999997</v>
      </c>
      <c r="G53" s="15">
        <v>10509.3</v>
      </c>
      <c r="H53" s="15">
        <v>10097.633</v>
      </c>
      <c r="I53" s="14">
        <f>IF(ISERR(J53+K53),"-",J53+K53)</f>
        <v>5368.4840000000004</v>
      </c>
      <c r="J53" s="15">
        <v>3029.28</v>
      </c>
      <c r="K53" s="15">
        <v>2339.2040000000002</v>
      </c>
      <c r="L53" s="14">
        <f>IF(ISERR(M53+N53),"-",M53+N53)</f>
        <v>4624.009</v>
      </c>
      <c r="M53" s="14">
        <v>2357.2399999999998</v>
      </c>
      <c r="N53" s="14">
        <v>2266.7689999999998</v>
      </c>
      <c r="O53" s="14">
        <f>IF(ISERR(P53+Q53),"-",P53+Q53)</f>
        <v>21351.407999999999</v>
      </c>
      <c r="P53" s="14">
        <f t="shared" si="6"/>
        <v>11181.34</v>
      </c>
      <c r="Q53" s="14">
        <f t="shared" si="6"/>
        <v>10170.067999999999</v>
      </c>
      <c r="R53" s="16">
        <v>103.91552785412877</v>
      </c>
      <c r="S53" s="16">
        <v>90.681778959671803</v>
      </c>
      <c r="T53" s="16">
        <v>92.142502036927084</v>
      </c>
      <c r="U53" s="16">
        <f>IF(ISERR(O53/F53*100),"-",O53/F53*100)</f>
        <v>103.6127404306114</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46240.135999999999</v>
      </c>
      <c r="G55" s="15">
        <f>SUBTOTAL(9,G56:G62)</f>
        <v>21887.599999999999</v>
      </c>
      <c r="H55" s="15">
        <f>SUBTOTAL(9,H56:H62)</f>
        <v>24352.536</v>
      </c>
      <c r="I55" s="14">
        <f>IF(ISERR(J55+K55),"-",J55+K55)</f>
        <v>15863.029999999999</v>
      </c>
      <c r="J55" s="15">
        <f>SUBTOTAL(9,J56:J62)</f>
        <v>7088.3090000000002</v>
      </c>
      <c r="K55" s="15">
        <f>SUBTOTAL(9,K56:K62)</f>
        <v>8774.7209999999995</v>
      </c>
      <c r="L55" s="14">
        <f>IF(ISERR(M55+N55),"-",M55+N55)</f>
        <v>13797.097999999998</v>
      </c>
      <c r="M55" s="15">
        <f>SUBTOTAL(9,M56:M62)</f>
        <v>6055.7</v>
      </c>
      <c r="N55" s="15">
        <f>SUBTOTAL(9,N56:N62)</f>
        <v>7741.3979999999992</v>
      </c>
      <c r="O55" s="14">
        <f>IF(ISERR(P55+Q55),"-",P55+Q55)</f>
        <v>48306.067999999999</v>
      </c>
      <c r="P55" s="14">
        <f t="shared" ref="P55:Q59" si="7">IF(ISERR(G55+J55-M55),"-",G55+J55-M55)</f>
        <v>22920.208999999999</v>
      </c>
      <c r="Q55" s="14">
        <f t="shared" si="7"/>
        <v>25385.858999999997</v>
      </c>
      <c r="R55" s="16">
        <v>104.55418530343856</v>
      </c>
      <c r="S55" s="16">
        <v>107.52544992499692</v>
      </c>
      <c r="T55" s="16">
        <v>98.423684944080463</v>
      </c>
      <c r="U55" s="16">
        <f>IF(ISERR(O55/F55*100),"-",O55/F55*100)</f>
        <v>104.4678328800763</v>
      </c>
      <c r="V55" s="16"/>
    </row>
    <row r="56" spans="1:22" s="8" customFormat="1" ht="12" customHeight="1" x14ac:dyDescent="0.15">
      <c r="A56" s="17"/>
      <c r="B56" s="17"/>
      <c r="C56" s="64" t="s">
        <v>31</v>
      </c>
      <c r="D56" s="64"/>
      <c r="E56" s="13">
        <v>39</v>
      </c>
      <c r="F56" s="14">
        <f>IF(ISERR(G56+H56),"-",G56+H56)</f>
        <v>2659.9970000000003</v>
      </c>
      <c r="G56" s="15">
        <v>814</v>
      </c>
      <c r="H56" s="15">
        <v>1845.9970000000001</v>
      </c>
      <c r="I56" s="14">
        <f>IF(ISERR(J56+K56),"-",J56+K56)</f>
        <v>2689.5050000000001</v>
      </c>
      <c r="J56" s="15">
        <v>1691</v>
      </c>
      <c r="K56" s="15">
        <v>998.505</v>
      </c>
      <c r="L56" s="14">
        <f>IF(ISERR(M56+N56),"-",M56+N56)</f>
        <v>2906.0309999999999</v>
      </c>
      <c r="M56" s="14">
        <v>1702</v>
      </c>
      <c r="N56" s="14">
        <v>1204.0309999999999</v>
      </c>
      <c r="O56" s="14">
        <f>IF(ISERR(P56+Q56),"-",P56+Q56)</f>
        <v>2443.471</v>
      </c>
      <c r="P56" s="14">
        <f t="shared" si="7"/>
        <v>803</v>
      </c>
      <c r="Q56" s="14">
        <f t="shared" si="7"/>
        <v>1640.471</v>
      </c>
      <c r="R56" s="16">
        <v>103.53408784694153</v>
      </c>
      <c r="S56" s="16">
        <v>112.50168402307305</v>
      </c>
      <c r="T56" s="16">
        <v>94.386240729295452</v>
      </c>
      <c r="U56" s="16">
        <f>IF(ISERR(O56/F56*100),"-",O56/F56*100)</f>
        <v>91.859915631483773</v>
      </c>
      <c r="V56" s="16"/>
    </row>
    <row r="57" spans="1:22" s="8" customFormat="1" ht="12" customHeight="1" x14ac:dyDescent="0.15">
      <c r="A57" s="17"/>
      <c r="B57" s="17"/>
      <c r="C57" s="64" t="s">
        <v>32</v>
      </c>
      <c r="D57" s="64"/>
      <c r="E57" s="13">
        <v>40</v>
      </c>
      <c r="F57" s="14">
        <f>IF(ISERR(G57+H57),"-",G57+H57)</f>
        <v>117.3</v>
      </c>
      <c r="G57" s="15">
        <v>34</v>
      </c>
      <c r="H57" s="15">
        <v>83.3</v>
      </c>
      <c r="I57" s="14">
        <f>IF(ISERR(J57+K57),"-",J57+K57)</f>
        <v>89.5</v>
      </c>
      <c r="J57" s="15">
        <v>41</v>
      </c>
      <c r="K57" s="15">
        <v>48.5</v>
      </c>
      <c r="L57" s="14">
        <f>IF(ISERR(M57+N57),"-",M57+N57)</f>
        <v>83.2</v>
      </c>
      <c r="M57" s="14">
        <v>42</v>
      </c>
      <c r="N57" s="14">
        <v>41.2</v>
      </c>
      <c r="O57" s="14">
        <f>IF(ISERR(P57+Q57),"-",P57+Q57)</f>
        <v>123.60000000000001</v>
      </c>
      <c r="P57" s="14">
        <f t="shared" si="7"/>
        <v>33</v>
      </c>
      <c r="Q57" s="14">
        <f t="shared" si="7"/>
        <v>90.600000000000009</v>
      </c>
      <c r="R57" s="16">
        <v>34.317484662576689</v>
      </c>
      <c r="S57" s="16">
        <v>53.230966090850927</v>
      </c>
      <c r="T57" s="16">
        <v>41.983695652173907</v>
      </c>
      <c r="U57" s="16">
        <f>IF(ISERR(O57/F57*100),"-",O57/F57*100)</f>
        <v>105.37084398976984</v>
      </c>
      <c r="V57" s="16"/>
    </row>
    <row r="58" spans="1:22" s="8" customFormat="1" ht="12" customHeight="1" x14ac:dyDescent="0.15">
      <c r="A58" s="17"/>
      <c r="B58" s="17"/>
      <c r="C58" s="64" t="s">
        <v>57</v>
      </c>
      <c r="D58" s="64"/>
      <c r="E58" s="13">
        <v>41</v>
      </c>
      <c r="F58" s="14">
        <f>IF(ISERR(G58+H58),"-",G58+H58)</f>
        <v>15239.418</v>
      </c>
      <c r="G58" s="15">
        <v>8449</v>
      </c>
      <c r="H58" s="15">
        <v>6790.4179999999997</v>
      </c>
      <c r="I58" s="14">
        <f>IF(ISERR(J58+K58),"-",J58+K58)</f>
        <v>3785.424</v>
      </c>
      <c r="J58" s="15">
        <v>1542</v>
      </c>
      <c r="K58" s="15">
        <v>2243.424</v>
      </c>
      <c r="L58" s="14">
        <f>IF(ISERR(M58+N58),"-",M58+N58)</f>
        <v>2446.884</v>
      </c>
      <c r="M58" s="14">
        <v>769</v>
      </c>
      <c r="N58" s="14">
        <v>1677.884</v>
      </c>
      <c r="O58" s="14">
        <f>IF(ISERR(P58+Q58),"-",P58+Q58)</f>
        <v>16577.957999999999</v>
      </c>
      <c r="P58" s="14">
        <f t="shared" si="7"/>
        <v>9222</v>
      </c>
      <c r="Q58" s="14">
        <f t="shared" si="7"/>
        <v>7355.9580000000005</v>
      </c>
      <c r="R58" s="16">
        <v>90.613732151872199</v>
      </c>
      <c r="S58" s="16">
        <v>88.627505240209317</v>
      </c>
      <c r="T58" s="16">
        <v>105.66839252012743</v>
      </c>
      <c r="U58" s="16">
        <f>IF(ISERR(O58/F58*100),"-",O58/F58*100)</f>
        <v>108.78340629543726</v>
      </c>
      <c r="V58" s="16"/>
    </row>
    <row r="59" spans="1:22" s="8" customFormat="1" ht="12" customHeight="1" x14ac:dyDescent="0.15">
      <c r="A59" s="17"/>
      <c r="B59" s="17"/>
      <c r="C59" s="64" t="s">
        <v>58</v>
      </c>
      <c r="D59" s="64"/>
      <c r="E59" s="13">
        <v>42</v>
      </c>
      <c r="F59" s="14">
        <f>IF(ISERR(G59+H59),"-",G59+H59)</f>
        <v>4110.6819999999998</v>
      </c>
      <c r="G59" s="15">
        <v>2258</v>
      </c>
      <c r="H59" s="15">
        <v>1852.682</v>
      </c>
      <c r="I59" s="14">
        <f>IF(ISERR(J59+K59),"-",J59+K59)</f>
        <v>1043.029</v>
      </c>
      <c r="J59" s="15">
        <v>717</v>
      </c>
      <c r="K59" s="15">
        <v>326.029</v>
      </c>
      <c r="L59" s="14">
        <f>IF(ISERR(M59+N59),"-",M59+N59)</f>
        <v>1354.3980000000001</v>
      </c>
      <c r="M59" s="14">
        <v>935</v>
      </c>
      <c r="N59" s="14">
        <v>419.39800000000002</v>
      </c>
      <c r="O59" s="14">
        <f>IF(ISERR(P59+Q59),"-",P59+Q59)</f>
        <v>3799.3130000000001</v>
      </c>
      <c r="P59" s="14">
        <f t="shared" si="7"/>
        <v>2040</v>
      </c>
      <c r="Q59" s="14">
        <f t="shared" si="7"/>
        <v>1759.3130000000001</v>
      </c>
      <c r="R59" s="16">
        <v>95.954829806807723</v>
      </c>
      <c r="S59" s="16">
        <v>140.06184074457082</v>
      </c>
      <c r="T59" s="16">
        <v>80.944947482796081</v>
      </c>
      <c r="U59" s="16">
        <f>IF(ISERR(O59/F59*100),"-",O59/F59*100)</f>
        <v>92.425368831741309</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2747.8530000000001</v>
      </c>
      <c r="G61" s="15">
        <v>1509</v>
      </c>
      <c r="H61" s="15">
        <v>1238.8530000000001</v>
      </c>
      <c r="I61" s="14">
        <f>IF(ISERR(J61+K61),"-",J61+K61)</f>
        <v>478.09399999999999</v>
      </c>
      <c r="J61" s="15">
        <v>335</v>
      </c>
      <c r="K61" s="15">
        <v>143.09399999999999</v>
      </c>
      <c r="L61" s="14">
        <f>IF(ISERR(M61+N61),"-",M61+N61)</f>
        <v>463.53300000000002</v>
      </c>
      <c r="M61" s="14">
        <v>289</v>
      </c>
      <c r="N61" s="14">
        <v>174.53299999999999</v>
      </c>
      <c r="O61" s="14">
        <f>IF(ISERR(P61+Q61),"-",P61+Q61)</f>
        <v>2762.4140000000002</v>
      </c>
      <c r="P61" s="14">
        <f>IF(ISERR(G61+J61-M61),"-",G61+J61-M61)</f>
        <v>1555</v>
      </c>
      <c r="Q61" s="14">
        <f>IF(ISERR(H61+K61-N61),"-",H61+K61-N61)</f>
        <v>1207.4140000000002</v>
      </c>
      <c r="R61" s="16">
        <v>81.809377138945933</v>
      </c>
      <c r="S61" s="16">
        <v>207.58307210031347</v>
      </c>
      <c r="T61" s="16">
        <v>82.00919125287227</v>
      </c>
      <c r="U61" s="16">
        <f>IF(ISERR(O61/F61*100),"-",O61/F61*100)</f>
        <v>100.52990462007976</v>
      </c>
      <c r="V61" s="16"/>
    </row>
    <row r="62" spans="1:22" s="8" customFormat="1" ht="12" customHeight="1" x14ac:dyDescent="0.15">
      <c r="A62" s="17"/>
      <c r="B62" s="17"/>
      <c r="C62" s="64" t="s">
        <v>60</v>
      </c>
      <c r="D62" s="64"/>
      <c r="E62" s="13">
        <v>44</v>
      </c>
      <c r="F62" s="14">
        <f>IF(ISERR(G62+H62),"-",G62+H62)</f>
        <v>21364.885999999999</v>
      </c>
      <c r="G62" s="15">
        <v>8823.6</v>
      </c>
      <c r="H62" s="15">
        <v>12541.286</v>
      </c>
      <c r="I62" s="14">
        <f>IF(ISERR(J62+K62),"-",J62+K62)</f>
        <v>7777.4780000000001</v>
      </c>
      <c r="J62" s="15">
        <v>2762.3090000000002</v>
      </c>
      <c r="K62" s="15">
        <v>5015.1689999999999</v>
      </c>
      <c r="L62" s="14">
        <f>IF(ISERR(M62+N62),"-",M62+N62)</f>
        <v>6543.0519999999997</v>
      </c>
      <c r="M62" s="14">
        <v>2318.6999999999998</v>
      </c>
      <c r="N62" s="14">
        <v>4224.3519999999999</v>
      </c>
      <c r="O62" s="14">
        <f>IF(ISERR(P62+Q62),"-",P62+Q62)</f>
        <v>22599.312000000002</v>
      </c>
      <c r="P62" s="14">
        <f>IF(ISERR(G62+J62-M62),"-",G62+J62-M62)</f>
        <v>9267.2089999999989</v>
      </c>
      <c r="Q62" s="14">
        <f>IF(ISERR(H62+K62-N62),"-",H62+K62-N62)</f>
        <v>13332.103000000003</v>
      </c>
      <c r="R62" s="16">
        <v>120.30822505304637</v>
      </c>
      <c r="S62" s="16">
        <v>106.54859077051948</v>
      </c>
      <c r="T62" s="16">
        <v>100.68421013238326</v>
      </c>
      <c r="U62" s="16">
        <f>IF(ISERR(O62/F62*100),"-",O62/F62*100)</f>
        <v>105.77782628936099</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66486.034</v>
      </c>
      <c r="G64" s="15">
        <v>37277.300000000003</v>
      </c>
      <c r="H64" s="15">
        <v>29208.734</v>
      </c>
      <c r="I64" s="14">
        <f>IF(ISERR(J64+K64),"-",J64+K64)</f>
        <v>27561.116000000002</v>
      </c>
      <c r="J64" s="15">
        <v>14524.7</v>
      </c>
      <c r="K64" s="15">
        <v>13036.415999999999</v>
      </c>
      <c r="L64" s="14">
        <f>IF(ISERR(M64+N64),"-",M64+N64)</f>
        <v>29167.508999999998</v>
      </c>
      <c r="M64" s="14">
        <v>15991.6</v>
      </c>
      <c r="N64" s="14">
        <v>13175.909</v>
      </c>
      <c r="O64" s="14">
        <f>IF(ISERR(P64+Q64),"-",P64+Q64)</f>
        <v>64879.641000000003</v>
      </c>
      <c r="P64" s="14">
        <f>IF(ISERR(G64+J64-M64),"-",G64+J64-M64)</f>
        <v>35810.400000000001</v>
      </c>
      <c r="Q64" s="14">
        <f>IF(ISERR(H64+K64-N64),"-",H64+K64-N64)</f>
        <v>29069.241000000002</v>
      </c>
      <c r="R64" s="16">
        <v>97.351802629119874</v>
      </c>
      <c r="S64" s="16">
        <v>110.18455543742432</v>
      </c>
      <c r="T64" s="16">
        <v>92.811480729251656</v>
      </c>
      <c r="U64" s="16">
        <f>IF(ISERR(O64/F64*100),"-",O64/F64*100)</f>
        <v>97.583864003679338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69"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C867-30E9-482C-9E4A-AEDB0F483A0A}">
  <sheetPr codeName="Sheet10">
    <pageSetUpPr fitToPage="1"/>
  </sheetPr>
  <dimension ref="A1:Z71"/>
  <sheetViews>
    <sheetView zoomScaleNormal="100" workbookViewId="0">
      <pane xSplit="5" ySplit="7" topLeftCell="F35" activePane="bottomRight" state="frozen"/>
      <selection pane="topRight" activeCell="F1" sqref="F1"/>
      <selection pane="bottomLeft" activeCell="A8" sqref="A8"/>
      <selection pane="bottomRight" activeCell="M3" sqref="M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81</v>
      </c>
      <c r="B3" s="72"/>
      <c r="C3" s="72"/>
      <c r="D3" s="72"/>
      <c r="E3" s="72"/>
      <c r="F3" s="72"/>
      <c r="G3" s="72"/>
      <c r="H3" s="72"/>
      <c r="I3" s="72"/>
      <c r="J3" s="72"/>
      <c r="K3" s="72"/>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48" t="s">
        <v>2</v>
      </c>
      <c r="B5" s="48"/>
      <c r="C5" s="48"/>
      <c r="D5" s="48"/>
      <c r="E5" s="49"/>
      <c r="F5" s="41" t="s">
        <v>66</v>
      </c>
      <c r="G5" s="55"/>
      <c r="H5" s="65"/>
      <c r="I5" s="41" t="s">
        <v>67</v>
      </c>
      <c r="J5" s="55"/>
      <c r="K5" s="65"/>
      <c r="L5" s="41" t="s">
        <v>68</v>
      </c>
      <c r="M5" s="55"/>
      <c r="N5" s="65"/>
      <c r="O5" s="42" t="s">
        <v>69</v>
      </c>
      <c r="P5" s="55"/>
      <c r="Q5" s="65"/>
      <c r="R5" s="41" t="s">
        <v>70</v>
      </c>
      <c r="S5" s="55"/>
      <c r="T5" s="65"/>
      <c r="U5" s="41" t="s">
        <v>71</v>
      </c>
      <c r="V5" s="55"/>
      <c r="W5" s="65"/>
      <c r="X5" s="41" t="s">
        <v>72</v>
      </c>
      <c r="Y5" s="55"/>
      <c r="Z5" s="65"/>
    </row>
    <row r="6" spans="1:26" s="8" customFormat="1" ht="18" customHeight="1" x14ac:dyDescent="0.15">
      <c r="A6" s="50"/>
      <c r="B6" s="50"/>
      <c r="C6" s="50"/>
      <c r="D6" s="50"/>
      <c r="E6" s="49"/>
      <c r="F6" s="73" t="s">
        <v>73</v>
      </c>
      <c r="G6" s="67"/>
      <c r="H6" s="75" t="s">
        <v>74</v>
      </c>
      <c r="I6" s="73" t="s">
        <v>73</v>
      </c>
      <c r="J6" s="67"/>
      <c r="K6" s="75" t="s">
        <v>74</v>
      </c>
      <c r="L6" s="73" t="s">
        <v>73</v>
      </c>
      <c r="M6" s="67"/>
      <c r="N6" s="71" t="s">
        <v>74</v>
      </c>
      <c r="O6" s="66" t="s">
        <v>75</v>
      </c>
      <c r="P6" s="67"/>
      <c r="Q6" s="70" t="s">
        <v>76</v>
      </c>
      <c r="R6" s="73" t="s">
        <v>75</v>
      </c>
      <c r="S6" s="67"/>
      <c r="T6" s="75" t="s">
        <v>76</v>
      </c>
      <c r="U6" s="73" t="s">
        <v>75</v>
      </c>
      <c r="V6" s="67"/>
      <c r="W6" s="75" t="s">
        <v>76</v>
      </c>
      <c r="X6" s="73" t="s">
        <v>75</v>
      </c>
      <c r="Y6" s="67"/>
      <c r="Z6" s="75" t="s">
        <v>76</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77</v>
      </c>
      <c r="B9" s="64"/>
      <c r="C9" s="64"/>
      <c r="D9" s="64"/>
      <c r="E9" s="13">
        <v>1</v>
      </c>
      <c r="F9" s="33"/>
      <c r="G9" s="32" t="s">
        <v>82</v>
      </c>
      <c r="H9" s="34">
        <v>160202.745</v>
      </c>
      <c r="I9" s="35"/>
      <c r="J9" s="32" t="s">
        <v>83</v>
      </c>
      <c r="K9" s="34">
        <v>52436.311000000002</v>
      </c>
      <c r="L9" s="35"/>
      <c r="M9" s="32" t="s">
        <v>84</v>
      </c>
      <c r="N9" s="34">
        <v>51308.010999999999</v>
      </c>
      <c r="O9" s="35"/>
      <c r="P9" s="32" t="s">
        <v>85</v>
      </c>
      <c r="Q9" s="34">
        <v>34138.699999999997</v>
      </c>
      <c r="R9" s="35"/>
      <c r="S9" s="32" t="s">
        <v>86</v>
      </c>
      <c r="T9" s="34">
        <v>29031.737000000001</v>
      </c>
      <c r="U9" s="35"/>
      <c r="V9" s="32" t="s">
        <v>87</v>
      </c>
      <c r="W9" s="34">
        <v>27876</v>
      </c>
      <c r="X9" s="35"/>
      <c r="Y9" s="32" t="s">
        <v>88</v>
      </c>
      <c r="Z9" s="34">
        <v>26377</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89</v>
      </c>
      <c r="H11" s="34">
        <v>214.3</v>
      </c>
      <c r="I11" s="35"/>
      <c r="J11" s="32" t="s">
        <v>90</v>
      </c>
      <c r="K11" s="34">
        <v>68</v>
      </c>
      <c r="L11" s="35"/>
      <c r="M11" s="32" t="s">
        <v>83</v>
      </c>
      <c r="N11" s="34">
        <v>39.091999999999999</v>
      </c>
      <c r="O11" s="35"/>
      <c r="P11" s="32" t="s">
        <v>91</v>
      </c>
      <c r="Q11" s="34">
        <v>39</v>
      </c>
      <c r="R11" s="35"/>
      <c r="S11" s="32" t="s">
        <v>92</v>
      </c>
      <c r="T11" s="34">
        <v>26</v>
      </c>
      <c r="U11" s="35"/>
      <c r="V11" s="32" t="s">
        <v>93</v>
      </c>
      <c r="W11" s="34">
        <v>20.727</v>
      </c>
      <c r="X11" s="35"/>
      <c r="Y11" s="32" t="s">
        <v>94</v>
      </c>
      <c r="Z11" s="34">
        <v>11</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82</v>
      </c>
      <c r="H13" s="34">
        <v>142269.834</v>
      </c>
      <c r="I13" s="35"/>
      <c r="J13" s="32" t="s">
        <v>83</v>
      </c>
      <c r="K13" s="34">
        <v>43323.949000000001</v>
      </c>
      <c r="L13" s="35"/>
      <c r="M13" s="32" t="s">
        <v>84</v>
      </c>
      <c r="N13" s="34">
        <v>40829.010999999999</v>
      </c>
      <c r="O13" s="35"/>
      <c r="P13" s="32" t="s">
        <v>85</v>
      </c>
      <c r="Q13" s="34">
        <v>32738.2</v>
      </c>
      <c r="R13" s="35"/>
      <c r="S13" s="32" t="s">
        <v>87</v>
      </c>
      <c r="T13" s="34">
        <v>25736</v>
      </c>
      <c r="U13" s="35"/>
      <c r="V13" s="32" t="s">
        <v>88</v>
      </c>
      <c r="W13" s="34">
        <v>24179</v>
      </c>
      <c r="X13" s="35"/>
      <c r="Y13" s="32" t="s">
        <v>86</v>
      </c>
      <c r="Z13" s="34">
        <v>23127.418000000001</v>
      </c>
    </row>
    <row r="14" spans="1:26" s="8" customFormat="1" ht="12" customHeight="1" x14ac:dyDescent="0.15">
      <c r="A14" s="17"/>
      <c r="B14" s="17"/>
      <c r="C14" s="64" t="s">
        <v>22</v>
      </c>
      <c r="D14" s="64"/>
      <c r="E14" s="13">
        <v>4</v>
      </c>
      <c r="F14" s="33"/>
      <c r="G14" s="32" t="s">
        <v>84</v>
      </c>
      <c r="H14" s="34">
        <v>28352.161</v>
      </c>
      <c r="I14" s="35"/>
      <c r="J14" s="32" t="s">
        <v>97</v>
      </c>
      <c r="K14" s="34">
        <v>7896</v>
      </c>
      <c r="L14" s="35"/>
      <c r="M14" s="32" t="s">
        <v>95</v>
      </c>
      <c r="N14" s="34">
        <v>3136.9</v>
      </c>
      <c r="O14" s="35"/>
      <c r="P14" s="32" t="s">
        <v>101</v>
      </c>
      <c r="Q14" s="34">
        <v>2114.6</v>
      </c>
      <c r="R14" s="35"/>
      <c r="S14" s="32" t="s">
        <v>85</v>
      </c>
      <c r="T14" s="34">
        <v>1918</v>
      </c>
      <c r="U14" s="35"/>
      <c r="V14" s="32" t="s">
        <v>96</v>
      </c>
      <c r="W14" s="34">
        <v>1556</v>
      </c>
      <c r="X14" s="35"/>
      <c r="Y14" s="32" t="s">
        <v>102</v>
      </c>
      <c r="Z14" s="34">
        <v>745</v>
      </c>
    </row>
    <row r="15" spans="1:26" s="8" customFormat="1" ht="12" customHeight="1" x14ac:dyDescent="0.15">
      <c r="A15" s="17"/>
      <c r="B15" s="17"/>
      <c r="C15" s="17"/>
      <c r="D15" s="17" t="s">
        <v>23</v>
      </c>
      <c r="E15" s="13">
        <v>5</v>
      </c>
      <c r="F15" s="33"/>
      <c r="G15" s="32" t="s">
        <v>84</v>
      </c>
      <c r="H15" s="34">
        <v>5984.1350000000002</v>
      </c>
      <c r="I15" s="35"/>
      <c r="J15" s="32" t="s">
        <v>95</v>
      </c>
      <c r="K15" s="34">
        <v>1917.9</v>
      </c>
      <c r="L15" s="35"/>
      <c r="M15" s="32" t="s">
        <v>96</v>
      </c>
      <c r="N15" s="34">
        <v>1345</v>
      </c>
      <c r="O15" s="35"/>
      <c r="P15" s="32" t="s">
        <v>97</v>
      </c>
      <c r="Q15" s="34">
        <v>574</v>
      </c>
      <c r="R15" s="35"/>
      <c r="S15" s="32" t="s">
        <v>98</v>
      </c>
      <c r="T15" s="34">
        <v>338.34399999999999</v>
      </c>
      <c r="U15" s="35"/>
      <c r="V15" s="32" t="s">
        <v>99</v>
      </c>
      <c r="W15" s="34">
        <v>313</v>
      </c>
      <c r="X15" s="35"/>
      <c r="Y15" s="32" t="s">
        <v>100</v>
      </c>
      <c r="Z15" s="34">
        <v>184</v>
      </c>
    </row>
    <row r="16" spans="1:26" s="8" customFormat="1" ht="12" customHeight="1" x14ac:dyDescent="0.15">
      <c r="A16" s="17"/>
      <c r="B16" s="17"/>
      <c r="C16" s="17"/>
      <c r="D16" s="17" t="s">
        <v>24</v>
      </c>
      <c r="E16" s="13">
        <v>6</v>
      </c>
      <c r="F16" s="33"/>
      <c r="G16" s="32" t="s">
        <v>84</v>
      </c>
      <c r="H16" s="34">
        <v>6569.009</v>
      </c>
      <c r="I16" s="35"/>
      <c r="J16" s="32" t="s">
        <v>97</v>
      </c>
      <c r="K16" s="34">
        <v>3123</v>
      </c>
      <c r="L16" s="35"/>
      <c r="M16" s="32" t="s">
        <v>101</v>
      </c>
      <c r="N16" s="34">
        <v>1850.76</v>
      </c>
      <c r="O16" s="35"/>
      <c r="P16" s="32" t="s">
        <v>95</v>
      </c>
      <c r="Q16" s="34">
        <v>1000.8</v>
      </c>
      <c r="R16" s="35"/>
      <c r="S16" s="32" t="s">
        <v>102</v>
      </c>
      <c r="T16" s="34">
        <v>169</v>
      </c>
      <c r="U16" s="35"/>
      <c r="V16" s="32" t="s">
        <v>103</v>
      </c>
      <c r="W16" s="34">
        <v>120</v>
      </c>
      <c r="X16" s="35"/>
      <c r="Y16" s="32" t="s">
        <v>82</v>
      </c>
      <c r="Z16" s="34">
        <v>110</v>
      </c>
    </row>
    <row r="17" spans="1:26" s="8" customFormat="1" ht="12" customHeight="1" x14ac:dyDescent="0.15">
      <c r="A17" s="17"/>
      <c r="B17" s="17"/>
      <c r="C17" s="17"/>
      <c r="D17" s="17" t="s">
        <v>25</v>
      </c>
      <c r="E17" s="13">
        <v>7</v>
      </c>
      <c r="F17" s="33"/>
      <c r="G17" s="32" t="s">
        <v>84</v>
      </c>
      <c r="H17" s="34">
        <v>10570.156999999999</v>
      </c>
      <c r="I17" s="35"/>
      <c r="J17" s="32" t="s">
        <v>97</v>
      </c>
      <c r="K17" s="34">
        <v>2047</v>
      </c>
      <c r="L17" s="35"/>
      <c r="M17" s="32" t="s">
        <v>102</v>
      </c>
      <c r="N17" s="34">
        <v>492</v>
      </c>
      <c r="O17" s="35"/>
      <c r="P17" s="32" t="s">
        <v>104</v>
      </c>
      <c r="Q17" s="34">
        <v>295</v>
      </c>
      <c r="R17" s="35"/>
      <c r="S17" s="32" t="s">
        <v>101</v>
      </c>
      <c r="T17" s="34">
        <v>220.27500000000001</v>
      </c>
      <c r="U17" s="35"/>
      <c r="V17" s="32" t="s">
        <v>103</v>
      </c>
      <c r="W17" s="34">
        <v>187</v>
      </c>
      <c r="X17" s="35"/>
      <c r="Y17" s="32" t="s">
        <v>95</v>
      </c>
      <c r="Z17" s="34">
        <v>174</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84</v>
      </c>
      <c r="H19" s="34">
        <v>3522.7739999999999</v>
      </c>
      <c r="I19" s="35"/>
      <c r="J19" s="32" t="s">
        <v>96</v>
      </c>
      <c r="K19" s="34">
        <v>36</v>
      </c>
      <c r="L19" s="35"/>
      <c r="M19" s="40" t="s">
        <v>129</v>
      </c>
      <c r="N19" s="34" t="s">
        <v>129</v>
      </c>
      <c r="O19" s="35"/>
      <c r="P19" s="32" t="s">
        <v>89</v>
      </c>
      <c r="Q19" s="34">
        <v>29</v>
      </c>
      <c r="R19" s="35"/>
      <c r="S19" s="32" t="s">
        <v>92</v>
      </c>
      <c r="T19" s="34">
        <v>18</v>
      </c>
      <c r="U19" s="35"/>
      <c r="V19" s="32" t="s">
        <v>83</v>
      </c>
      <c r="W19" s="34">
        <v>17</v>
      </c>
      <c r="X19" s="35"/>
      <c r="Y19" s="32" t="s">
        <v>97</v>
      </c>
      <c r="Z19" s="34">
        <v>2</v>
      </c>
    </row>
    <row r="20" spans="1:26" s="8" customFormat="1" ht="12" customHeight="1" x14ac:dyDescent="0.15">
      <c r="A20" s="39"/>
      <c r="B20" s="39"/>
      <c r="C20" s="39"/>
      <c r="D20" s="39"/>
      <c r="E20" s="13"/>
      <c r="F20" s="33"/>
      <c r="G20" s="32"/>
      <c r="H20" s="34"/>
      <c r="I20" s="35"/>
      <c r="J20" s="32" t="s">
        <v>103</v>
      </c>
      <c r="K20" s="34">
        <v>36</v>
      </c>
      <c r="L20" s="35"/>
      <c r="M20" s="32"/>
      <c r="N20" s="34"/>
      <c r="O20" s="35"/>
      <c r="P20" s="32"/>
      <c r="Q20" s="34"/>
      <c r="R20" s="35"/>
      <c r="S20" s="32"/>
      <c r="T20" s="34"/>
      <c r="U20" s="35"/>
      <c r="V20" s="32"/>
      <c r="W20" s="34"/>
      <c r="X20" s="35"/>
      <c r="Y20" s="32"/>
      <c r="Z20" s="34"/>
    </row>
    <row r="21" spans="1:26" s="8" customFormat="1" ht="12" customHeight="1" x14ac:dyDescent="0.15">
      <c r="A21" s="17"/>
      <c r="B21" s="17"/>
      <c r="C21" s="17"/>
      <c r="D21" s="17" t="s">
        <v>27</v>
      </c>
      <c r="E21" s="13">
        <v>9</v>
      </c>
      <c r="F21" s="33"/>
      <c r="G21" s="32" t="s">
        <v>84</v>
      </c>
      <c r="H21" s="34">
        <v>1473.086</v>
      </c>
      <c r="I21" s="35"/>
      <c r="J21" s="32" t="s">
        <v>97</v>
      </c>
      <c r="K21" s="34">
        <v>199</v>
      </c>
      <c r="L21" s="35"/>
      <c r="M21" s="32" t="s">
        <v>103</v>
      </c>
      <c r="N21" s="34">
        <v>20</v>
      </c>
      <c r="O21" s="35"/>
      <c r="P21" s="32" t="s">
        <v>82</v>
      </c>
      <c r="Q21" s="34">
        <v>17</v>
      </c>
      <c r="R21" s="35"/>
      <c r="S21" s="32" t="s">
        <v>89</v>
      </c>
      <c r="T21" s="34">
        <v>3.5</v>
      </c>
      <c r="U21" s="35"/>
      <c r="V21" s="32" t="s">
        <v>123</v>
      </c>
      <c r="W21" s="34">
        <v>1</v>
      </c>
      <c r="X21" s="35"/>
      <c r="Y21" s="40" t="s">
        <v>129</v>
      </c>
      <c r="Z21" s="34" t="s">
        <v>129</v>
      </c>
    </row>
    <row r="22" spans="1:26" s="8" customFormat="1" ht="12" customHeight="1" x14ac:dyDescent="0.15">
      <c r="A22" s="17"/>
      <c r="B22" s="17"/>
      <c r="C22" s="17"/>
      <c r="D22" s="17" t="s">
        <v>28</v>
      </c>
      <c r="E22" s="13">
        <v>10</v>
      </c>
      <c r="F22" s="33"/>
      <c r="G22" s="32" t="s">
        <v>97</v>
      </c>
      <c r="H22" s="34">
        <v>1951</v>
      </c>
      <c r="I22" s="35"/>
      <c r="J22" s="32" t="s">
        <v>85</v>
      </c>
      <c r="K22" s="34">
        <v>1918</v>
      </c>
      <c r="L22" s="35"/>
      <c r="M22" s="32" t="s">
        <v>82</v>
      </c>
      <c r="N22" s="34">
        <v>389</v>
      </c>
      <c r="O22" s="35"/>
      <c r="P22" s="32" t="s">
        <v>89</v>
      </c>
      <c r="Q22" s="34">
        <v>235.41</v>
      </c>
      <c r="R22" s="35"/>
      <c r="S22" s="32" t="s">
        <v>84</v>
      </c>
      <c r="T22" s="34">
        <v>233</v>
      </c>
      <c r="U22" s="35"/>
      <c r="V22" s="32" t="s">
        <v>105</v>
      </c>
      <c r="W22" s="34">
        <v>231</v>
      </c>
      <c r="X22" s="35"/>
      <c r="Y22" s="32" t="s">
        <v>93</v>
      </c>
      <c r="Z22" s="34">
        <v>199.648</v>
      </c>
    </row>
    <row r="23" spans="1:26" s="8" customFormat="1" ht="12" customHeight="1" x14ac:dyDescent="0.15">
      <c r="A23" s="17"/>
      <c r="B23" s="17"/>
      <c r="C23" s="64" t="s">
        <v>29</v>
      </c>
      <c r="D23" s="64"/>
      <c r="E23" s="13">
        <v>11</v>
      </c>
      <c r="F23" s="33"/>
      <c r="G23" s="32" t="s">
        <v>84</v>
      </c>
      <c r="H23" s="34">
        <v>1508.1120000000001</v>
      </c>
      <c r="I23" s="35"/>
      <c r="J23" s="32" t="s">
        <v>97</v>
      </c>
      <c r="K23" s="34">
        <v>747</v>
      </c>
      <c r="L23" s="35"/>
      <c r="M23" s="32" t="s">
        <v>101</v>
      </c>
      <c r="N23" s="34">
        <v>319.39999999999998</v>
      </c>
      <c r="O23" s="35"/>
      <c r="P23" s="32" t="s">
        <v>106</v>
      </c>
      <c r="Q23" s="34">
        <v>93.426000000000002</v>
      </c>
      <c r="R23" s="35"/>
      <c r="S23" s="32" t="s">
        <v>82</v>
      </c>
      <c r="T23" s="34">
        <v>55</v>
      </c>
      <c r="U23" s="35"/>
      <c r="V23" s="32" t="s">
        <v>95</v>
      </c>
      <c r="W23" s="34">
        <v>46.9</v>
      </c>
      <c r="X23" s="35"/>
      <c r="Y23" s="32" t="s">
        <v>91</v>
      </c>
      <c r="Z23" s="34">
        <v>14</v>
      </c>
    </row>
    <row r="24" spans="1:26" s="8" customFormat="1" ht="12" customHeight="1" x14ac:dyDescent="0.15">
      <c r="A24" s="17"/>
      <c r="B24" s="17"/>
      <c r="C24" s="64" t="s">
        <v>30</v>
      </c>
      <c r="D24" s="64"/>
      <c r="E24" s="13">
        <v>12</v>
      </c>
      <c r="F24" s="33"/>
      <c r="G24" s="32" t="s">
        <v>84</v>
      </c>
      <c r="H24" s="34">
        <v>6645.4459999999999</v>
      </c>
      <c r="I24" s="35"/>
      <c r="J24" s="32" t="s">
        <v>104</v>
      </c>
      <c r="K24" s="34">
        <v>5830</v>
      </c>
      <c r="L24" s="35"/>
      <c r="M24" s="32" t="s">
        <v>102</v>
      </c>
      <c r="N24" s="34">
        <v>4370</v>
      </c>
      <c r="O24" s="35"/>
      <c r="P24" s="32" t="s">
        <v>95</v>
      </c>
      <c r="Q24" s="34">
        <v>449</v>
      </c>
      <c r="R24" s="35"/>
      <c r="S24" s="32" t="s">
        <v>96</v>
      </c>
      <c r="T24" s="34">
        <v>79</v>
      </c>
      <c r="U24" s="35"/>
      <c r="V24" s="32" t="s">
        <v>92</v>
      </c>
      <c r="W24" s="34">
        <v>68</v>
      </c>
      <c r="X24" s="35"/>
      <c r="Y24" s="32" t="s">
        <v>90</v>
      </c>
      <c r="Z24" s="34">
        <v>65</v>
      </c>
    </row>
    <row r="25" spans="1:26" s="8" customFormat="1" ht="12" customHeight="1" x14ac:dyDescent="0.15">
      <c r="A25" s="17"/>
      <c r="B25" s="17"/>
      <c r="C25" s="17"/>
      <c r="D25" s="17"/>
      <c r="E25" s="13"/>
      <c r="F25" s="33"/>
      <c r="G25" s="32"/>
      <c r="H25" s="34"/>
      <c r="I25" s="35"/>
      <c r="J25" s="32"/>
      <c r="K25" s="34"/>
      <c r="L25" s="35"/>
      <c r="M25" s="32"/>
      <c r="N25" s="34"/>
      <c r="O25" s="35"/>
      <c r="P25" s="32"/>
      <c r="Q25" s="34"/>
      <c r="R25" s="35"/>
      <c r="S25" s="32"/>
      <c r="T25" s="34"/>
      <c r="U25" s="35"/>
      <c r="V25" s="32"/>
      <c r="W25" s="34"/>
      <c r="X25" s="35"/>
      <c r="Y25" s="32"/>
      <c r="Z25" s="34"/>
    </row>
    <row r="26" spans="1:26" s="8" customFormat="1" ht="12" customHeight="1" x14ac:dyDescent="0.15">
      <c r="A26" s="17"/>
      <c r="B26" s="17"/>
      <c r="C26" s="64" t="s">
        <v>31</v>
      </c>
      <c r="D26" s="64"/>
      <c r="E26" s="13">
        <v>13</v>
      </c>
      <c r="F26" s="33"/>
      <c r="G26" s="32" t="s">
        <v>82</v>
      </c>
      <c r="H26" s="34">
        <v>24447.752</v>
      </c>
      <c r="I26" s="35"/>
      <c r="J26" s="32" t="s">
        <v>87</v>
      </c>
      <c r="K26" s="34">
        <v>8581</v>
      </c>
      <c r="L26" s="35"/>
      <c r="M26" s="32" t="s">
        <v>107</v>
      </c>
      <c r="N26" s="34">
        <v>4142</v>
      </c>
      <c r="O26" s="35"/>
      <c r="P26" s="32" t="s">
        <v>92</v>
      </c>
      <c r="Q26" s="34">
        <v>3952.1</v>
      </c>
      <c r="R26" s="35"/>
      <c r="S26" s="32" t="s">
        <v>83</v>
      </c>
      <c r="T26" s="34">
        <v>2765.54</v>
      </c>
      <c r="U26" s="35"/>
      <c r="V26" s="32" t="s">
        <v>106</v>
      </c>
      <c r="W26" s="34">
        <v>2547.0830000000001</v>
      </c>
      <c r="X26" s="35"/>
      <c r="Y26" s="32" t="s">
        <v>108</v>
      </c>
      <c r="Z26" s="34" t="s">
        <v>130</v>
      </c>
    </row>
    <row r="27" spans="1:26" s="8" customFormat="1" ht="12" customHeight="1" x14ac:dyDescent="0.15">
      <c r="A27" s="17"/>
      <c r="B27" s="17"/>
      <c r="C27" s="64" t="s">
        <v>32</v>
      </c>
      <c r="D27" s="64"/>
      <c r="E27" s="13">
        <v>14</v>
      </c>
      <c r="F27" s="33"/>
      <c r="G27" s="32" t="s">
        <v>82</v>
      </c>
      <c r="H27" s="34">
        <v>15536</v>
      </c>
      <c r="I27" s="35"/>
      <c r="J27" s="32" t="s">
        <v>83</v>
      </c>
      <c r="K27" s="34">
        <v>294</v>
      </c>
      <c r="L27" s="35"/>
      <c r="M27" s="32" t="s">
        <v>92</v>
      </c>
      <c r="N27" s="34">
        <v>229</v>
      </c>
      <c r="O27" s="35"/>
      <c r="P27" s="32" t="s">
        <v>107</v>
      </c>
      <c r="Q27" s="34">
        <v>129</v>
      </c>
      <c r="R27" s="35"/>
      <c r="S27" s="32" t="s">
        <v>109</v>
      </c>
      <c r="T27" s="34">
        <v>105</v>
      </c>
      <c r="U27" s="35"/>
      <c r="V27" s="32" t="s">
        <v>87</v>
      </c>
      <c r="W27" s="34">
        <v>101</v>
      </c>
      <c r="X27" s="35"/>
      <c r="Y27" s="32" t="s">
        <v>89</v>
      </c>
      <c r="Z27" s="34">
        <v>85.2</v>
      </c>
    </row>
    <row r="28" spans="1:26" s="8" customFormat="1" ht="12" customHeight="1" x14ac:dyDescent="0.15">
      <c r="A28" s="17"/>
      <c r="B28" s="17"/>
      <c r="C28" s="64" t="s">
        <v>33</v>
      </c>
      <c r="D28" s="64"/>
      <c r="E28" s="13">
        <v>15</v>
      </c>
      <c r="F28" s="33"/>
      <c r="G28" s="32" t="s">
        <v>107</v>
      </c>
      <c r="H28" s="34">
        <v>2160</v>
      </c>
      <c r="I28" s="35"/>
      <c r="J28" s="32" t="s">
        <v>82</v>
      </c>
      <c r="K28" s="34">
        <v>1248</v>
      </c>
      <c r="L28" s="35"/>
      <c r="M28" s="32" t="s">
        <v>110</v>
      </c>
      <c r="N28" s="34">
        <v>919</v>
      </c>
      <c r="O28" s="35"/>
      <c r="P28" s="32" t="s">
        <v>111</v>
      </c>
      <c r="Q28" s="34">
        <v>833</v>
      </c>
      <c r="R28" s="35"/>
      <c r="S28" s="32" t="s">
        <v>87</v>
      </c>
      <c r="T28" s="34">
        <v>478</v>
      </c>
      <c r="U28" s="35"/>
      <c r="V28" s="32" t="s">
        <v>93</v>
      </c>
      <c r="W28" s="34">
        <v>438.90699999999998</v>
      </c>
      <c r="X28" s="35"/>
      <c r="Y28" s="32" t="s">
        <v>88</v>
      </c>
      <c r="Z28" s="34">
        <v>263</v>
      </c>
    </row>
    <row r="29" spans="1:26" s="8" customFormat="1" ht="12" customHeight="1" x14ac:dyDescent="0.15">
      <c r="A29" s="17"/>
      <c r="B29" s="17"/>
      <c r="C29" s="64" t="s">
        <v>34</v>
      </c>
      <c r="D29" s="64"/>
      <c r="E29" s="13">
        <v>16</v>
      </c>
      <c r="F29" s="33"/>
      <c r="G29" s="32" t="s">
        <v>112</v>
      </c>
      <c r="H29" s="34">
        <v>3943</v>
      </c>
      <c r="I29" s="35"/>
      <c r="J29" s="32" t="s">
        <v>100</v>
      </c>
      <c r="K29" s="34">
        <v>3730</v>
      </c>
      <c r="L29" s="35"/>
      <c r="M29" s="32" t="s">
        <v>115</v>
      </c>
      <c r="N29" s="34">
        <v>2717</v>
      </c>
      <c r="O29" s="35"/>
      <c r="P29" s="32" t="s">
        <v>113</v>
      </c>
      <c r="Q29" s="34">
        <v>2623</v>
      </c>
      <c r="R29" s="35"/>
      <c r="S29" s="32" t="s">
        <v>114</v>
      </c>
      <c r="T29" s="34">
        <v>2515</v>
      </c>
      <c r="U29" s="35"/>
      <c r="V29" s="32" t="s">
        <v>99</v>
      </c>
      <c r="W29" s="34">
        <v>2082</v>
      </c>
      <c r="X29" s="35"/>
      <c r="Y29" s="32" t="s">
        <v>98</v>
      </c>
      <c r="Z29" s="34">
        <v>1881.5930000000001</v>
      </c>
    </row>
    <row r="30" spans="1:26" s="8" customFormat="1" ht="12" customHeight="1" x14ac:dyDescent="0.15">
      <c r="A30" s="17"/>
      <c r="B30" s="17"/>
      <c r="C30" s="17"/>
      <c r="D30" s="17" t="s">
        <v>35</v>
      </c>
      <c r="E30" s="13">
        <v>17</v>
      </c>
      <c r="F30" s="33"/>
      <c r="G30" s="32" t="s">
        <v>100</v>
      </c>
      <c r="H30" s="34">
        <v>3685</v>
      </c>
      <c r="I30" s="35"/>
      <c r="J30" s="32" t="s">
        <v>112</v>
      </c>
      <c r="K30" s="34">
        <v>3662</v>
      </c>
      <c r="L30" s="35"/>
      <c r="M30" s="32" t="s">
        <v>113</v>
      </c>
      <c r="N30" s="34">
        <v>1808</v>
      </c>
      <c r="O30" s="35"/>
      <c r="P30" s="32" t="s">
        <v>98</v>
      </c>
      <c r="Q30" s="34">
        <v>1766</v>
      </c>
      <c r="R30" s="35"/>
      <c r="S30" s="32" t="s">
        <v>114</v>
      </c>
      <c r="T30" s="34">
        <v>1648</v>
      </c>
      <c r="U30" s="35"/>
      <c r="V30" s="32" t="s">
        <v>88</v>
      </c>
      <c r="W30" s="34">
        <v>1550</v>
      </c>
      <c r="X30" s="35"/>
      <c r="Y30" s="32" t="s">
        <v>115</v>
      </c>
      <c r="Z30" s="34">
        <v>1495</v>
      </c>
    </row>
    <row r="31" spans="1:26" s="8" customFormat="1" ht="12" customHeight="1" x14ac:dyDescent="0.15">
      <c r="A31" s="17"/>
      <c r="B31" s="17"/>
      <c r="C31" s="17"/>
      <c r="D31" s="17"/>
      <c r="E31" s="13"/>
      <c r="F31" s="33"/>
      <c r="G31" s="32"/>
      <c r="H31" s="34"/>
      <c r="I31" s="35"/>
      <c r="J31" s="32"/>
      <c r="K31" s="34"/>
      <c r="L31" s="35"/>
      <c r="M31" s="32"/>
      <c r="N31" s="34"/>
      <c r="O31" s="35"/>
      <c r="P31" s="32"/>
      <c r="Q31" s="34"/>
      <c r="R31" s="35"/>
      <c r="S31" s="32"/>
      <c r="T31" s="34"/>
      <c r="U31" s="35"/>
      <c r="V31" s="32"/>
      <c r="W31" s="34"/>
      <c r="X31" s="35"/>
      <c r="Y31" s="32"/>
      <c r="Z31" s="34"/>
    </row>
    <row r="32" spans="1:26" s="8" customFormat="1" ht="12" customHeight="1" x14ac:dyDescent="0.15">
      <c r="A32" s="17"/>
      <c r="B32" s="17"/>
      <c r="C32" s="17"/>
      <c r="D32" s="17" t="s">
        <v>36</v>
      </c>
      <c r="E32" s="13">
        <v>18</v>
      </c>
      <c r="F32" s="33"/>
      <c r="G32" s="32" t="s">
        <v>115</v>
      </c>
      <c r="H32" s="34">
        <v>1222</v>
      </c>
      <c r="I32" s="35"/>
      <c r="J32" s="32" t="s">
        <v>103</v>
      </c>
      <c r="K32" s="34">
        <v>1202</v>
      </c>
      <c r="L32" s="35"/>
      <c r="M32" s="32" t="s">
        <v>114</v>
      </c>
      <c r="N32" s="34">
        <v>867</v>
      </c>
      <c r="O32" s="35"/>
      <c r="P32" s="32" t="s">
        <v>113</v>
      </c>
      <c r="Q32" s="34">
        <v>815</v>
      </c>
      <c r="R32" s="35"/>
      <c r="S32" s="32" t="s">
        <v>90</v>
      </c>
      <c r="T32" s="34">
        <v>747</v>
      </c>
      <c r="U32" s="35"/>
      <c r="V32" s="32" t="s">
        <v>104</v>
      </c>
      <c r="W32" s="34">
        <v>630</v>
      </c>
      <c r="X32" s="35"/>
      <c r="Y32" s="32" t="s">
        <v>99</v>
      </c>
      <c r="Z32" s="34">
        <v>620</v>
      </c>
    </row>
    <row r="33" spans="1:26" s="8" customFormat="1" ht="12" customHeight="1" x14ac:dyDescent="0.15">
      <c r="A33" s="17"/>
      <c r="B33" s="17"/>
      <c r="C33" s="64" t="s">
        <v>37</v>
      </c>
      <c r="D33" s="64"/>
      <c r="E33" s="13">
        <v>19</v>
      </c>
      <c r="F33" s="33"/>
      <c r="G33" s="32" t="s">
        <v>116</v>
      </c>
      <c r="H33" s="34">
        <v>7272</v>
      </c>
      <c r="I33" s="35"/>
      <c r="J33" s="32" t="s">
        <v>113</v>
      </c>
      <c r="K33" s="34">
        <v>3820</v>
      </c>
      <c r="L33" s="35"/>
      <c r="M33" s="32" t="s">
        <v>82</v>
      </c>
      <c r="N33" s="34">
        <v>2152</v>
      </c>
      <c r="O33" s="35"/>
      <c r="P33" s="32" t="s">
        <v>112</v>
      </c>
      <c r="Q33" s="34">
        <v>1381</v>
      </c>
      <c r="R33" s="35"/>
      <c r="S33" s="32" t="s">
        <v>110</v>
      </c>
      <c r="T33" s="34">
        <v>1332</v>
      </c>
      <c r="U33" s="35"/>
      <c r="V33" s="32" t="s">
        <v>115</v>
      </c>
      <c r="W33" s="34">
        <v>1308</v>
      </c>
      <c r="X33" s="35"/>
      <c r="Y33" s="32" t="s">
        <v>83</v>
      </c>
      <c r="Z33" s="34">
        <v>577.17899999999997</v>
      </c>
    </row>
    <row r="34" spans="1:26" s="8" customFormat="1" ht="12" customHeight="1" x14ac:dyDescent="0.15">
      <c r="A34" s="17"/>
      <c r="B34" s="17"/>
      <c r="C34" s="64" t="s">
        <v>38</v>
      </c>
      <c r="D34" s="64"/>
      <c r="E34" s="13">
        <v>20</v>
      </c>
      <c r="F34" s="33"/>
      <c r="G34" s="32" t="s">
        <v>99</v>
      </c>
      <c r="H34" s="34">
        <v>12791</v>
      </c>
      <c r="I34" s="35"/>
      <c r="J34" s="32" t="s">
        <v>96</v>
      </c>
      <c r="K34" s="34">
        <v>9919.7999999999993</v>
      </c>
      <c r="L34" s="35"/>
      <c r="M34" s="32" t="s">
        <v>88</v>
      </c>
      <c r="N34" s="34">
        <v>9841</v>
      </c>
      <c r="O34" s="35"/>
      <c r="P34" s="32" t="s">
        <v>113</v>
      </c>
      <c r="Q34" s="34">
        <v>8238</v>
      </c>
      <c r="R34" s="35"/>
      <c r="S34" s="32" t="s">
        <v>82</v>
      </c>
      <c r="T34" s="34">
        <v>6276</v>
      </c>
      <c r="U34" s="35"/>
      <c r="V34" s="32" t="s">
        <v>100</v>
      </c>
      <c r="W34" s="34">
        <v>5309</v>
      </c>
      <c r="X34" s="35"/>
      <c r="Y34" s="32" t="s">
        <v>115</v>
      </c>
      <c r="Z34" s="34">
        <v>4492</v>
      </c>
    </row>
    <row r="35" spans="1:26" s="8" customFormat="1" ht="12" customHeight="1" x14ac:dyDescent="0.15">
      <c r="A35" s="17"/>
      <c r="B35" s="17"/>
      <c r="C35" s="64" t="s">
        <v>39</v>
      </c>
      <c r="D35" s="64"/>
      <c r="E35" s="13">
        <v>21</v>
      </c>
      <c r="F35" s="33"/>
      <c r="G35" s="32" t="s">
        <v>98</v>
      </c>
      <c r="H35" s="34">
        <v>1508.3510000000001</v>
      </c>
      <c r="I35" s="35"/>
      <c r="J35" s="32" t="s">
        <v>95</v>
      </c>
      <c r="K35" s="34">
        <v>951.8</v>
      </c>
      <c r="L35" s="35"/>
      <c r="M35" s="32" t="s">
        <v>86</v>
      </c>
      <c r="N35" s="34">
        <v>826</v>
      </c>
      <c r="O35" s="35"/>
      <c r="P35" s="32" t="s">
        <v>117</v>
      </c>
      <c r="Q35" s="34">
        <v>569</v>
      </c>
      <c r="R35" s="35"/>
      <c r="S35" s="32" t="s">
        <v>110</v>
      </c>
      <c r="T35" s="34">
        <v>483</v>
      </c>
      <c r="U35" s="35"/>
      <c r="V35" s="32" t="s">
        <v>108</v>
      </c>
      <c r="W35" s="34" t="s">
        <v>130</v>
      </c>
      <c r="X35" s="35"/>
      <c r="Y35" s="32" t="s">
        <v>118</v>
      </c>
      <c r="Z35" s="34">
        <v>328</v>
      </c>
    </row>
    <row r="36" spans="1:26" s="8" customFormat="1" ht="12" customHeight="1" x14ac:dyDescent="0.15">
      <c r="A36" s="17"/>
      <c r="B36" s="17"/>
      <c r="C36" s="64" t="s">
        <v>40</v>
      </c>
      <c r="D36" s="64"/>
      <c r="E36" s="13">
        <v>22</v>
      </c>
      <c r="F36" s="33"/>
      <c r="G36" s="32" t="s">
        <v>82</v>
      </c>
      <c r="H36" s="34">
        <v>4330.7759999999998</v>
      </c>
      <c r="I36" s="35"/>
      <c r="J36" s="32" t="s">
        <v>96</v>
      </c>
      <c r="K36" s="34">
        <v>1221</v>
      </c>
      <c r="L36" s="35"/>
      <c r="M36" s="32" t="s">
        <v>107</v>
      </c>
      <c r="N36" s="34">
        <v>920</v>
      </c>
      <c r="O36" s="35"/>
      <c r="P36" s="32" t="s">
        <v>94</v>
      </c>
      <c r="Q36" s="34">
        <v>899</v>
      </c>
      <c r="R36" s="35"/>
      <c r="S36" s="32" t="s">
        <v>87</v>
      </c>
      <c r="T36" s="34">
        <v>821</v>
      </c>
      <c r="U36" s="35"/>
      <c r="V36" s="32" t="s">
        <v>83</v>
      </c>
      <c r="W36" s="34">
        <v>756.07</v>
      </c>
      <c r="X36" s="35"/>
      <c r="Y36" s="32" t="s">
        <v>98</v>
      </c>
      <c r="Z36" s="34">
        <v>336.78</v>
      </c>
    </row>
    <row r="37" spans="1:26" s="8" customFormat="1" ht="12" customHeight="1" x14ac:dyDescent="0.15">
      <c r="A37" s="17"/>
      <c r="B37" s="17"/>
      <c r="C37" s="17"/>
      <c r="D37" s="17"/>
      <c r="E37" s="13"/>
      <c r="F37" s="33"/>
      <c r="G37" s="32"/>
      <c r="H37" s="34"/>
      <c r="I37" s="35"/>
      <c r="J37" s="32"/>
      <c r="K37" s="34"/>
      <c r="L37" s="35"/>
      <c r="M37" s="32"/>
      <c r="N37" s="34"/>
      <c r="O37" s="35"/>
      <c r="P37" s="32"/>
      <c r="Q37" s="34"/>
      <c r="R37" s="35"/>
      <c r="S37" s="32"/>
      <c r="T37" s="34"/>
      <c r="U37" s="35"/>
      <c r="V37" s="32"/>
      <c r="W37" s="34"/>
      <c r="X37" s="35"/>
      <c r="Y37" s="32"/>
      <c r="Z37" s="34"/>
    </row>
    <row r="38" spans="1:26" s="8" customFormat="1" ht="12" customHeight="1" x14ac:dyDescent="0.15">
      <c r="A38" s="17"/>
      <c r="B38" s="17"/>
      <c r="C38" s="64" t="s">
        <v>41</v>
      </c>
      <c r="D38" s="64"/>
      <c r="E38" s="13">
        <v>23</v>
      </c>
      <c r="F38" s="33"/>
      <c r="G38" s="32" t="s">
        <v>82</v>
      </c>
      <c r="H38" s="34">
        <v>2271</v>
      </c>
      <c r="I38" s="35"/>
      <c r="J38" s="32" t="s">
        <v>94</v>
      </c>
      <c r="K38" s="34">
        <v>1033</v>
      </c>
      <c r="L38" s="35"/>
      <c r="M38" s="32" t="s">
        <v>96</v>
      </c>
      <c r="N38" s="34">
        <v>722</v>
      </c>
      <c r="O38" s="35"/>
      <c r="P38" s="32" t="s">
        <v>88</v>
      </c>
      <c r="Q38" s="34">
        <v>578</v>
      </c>
      <c r="R38" s="35"/>
      <c r="S38" s="32" t="s">
        <v>83</v>
      </c>
      <c r="T38" s="34">
        <v>318.58</v>
      </c>
      <c r="U38" s="35"/>
      <c r="V38" s="32" t="s">
        <v>107</v>
      </c>
      <c r="W38" s="34">
        <v>196</v>
      </c>
      <c r="X38" s="35"/>
      <c r="Y38" s="32" t="s">
        <v>87</v>
      </c>
      <c r="Z38" s="34">
        <v>187</v>
      </c>
    </row>
    <row r="39" spans="1:26" s="8" customFormat="1" ht="12" customHeight="1" x14ac:dyDescent="0.15">
      <c r="A39" s="17"/>
      <c r="B39" s="17"/>
      <c r="C39" s="64" t="s">
        <v>42</v>
      </c>
      <c r="D39" s="64"/>
      <c r="E39" s="13">
        <v>24</v>
      </c>
      <c r="F39" s="33"/>
      <c r="G39" s="32" t="s">
        <v>119</v>
      </c>
      <c r="H39" s="34">
        <v>844</v>
      </c>
      <c r="I39" s="35"/>
      <c r="J39" s="32" t="s">
        <v>82</v>
      </c>
      <c r="K39" s="34">
        <v>548</v>
      </c>
      <c r="L39" s="35"/>
      <c r="M39" s="32" t="s">
        <v>94</v>
      </c>
      <c r="N39" s="34">
        <v>419</v>
      </c>
      <c r="O39" s="35"/>
      <c r="P39" s="32" t="s">
        <v>95</v>
      </c>
      <c r="Q39" s="34">
        <v>277.10000000000002</v>
      </c>
      <c r="R39" s="35"/>
      <c r="S39" s="32" t="s">
        <v>120</v>
      </c>
      <c r="T39" s="34">
        <v>265</v>
      </c>
      <c r="U39" s="35"/>
      <c r="V39" s="32" t="s">
        <v>121</v>
      </c>
      <c r="W39" s="34">
        <v>251</v>
      </c>
      <c r="X39" s="35"/>
      <c r="Y39" s="32" t="s">
        <v>107</v>
      </c>
      <c r="Z39" s="34">
        <v>237</v>
      </c>
    </row>
    <row r="40" spans="1:26" s="8" customFormat="1" ht="12" customHeight="1" x14ac:dyDescent="0.15">
      <c r="A40" s="17"/>
      <c r="B40" s="17"/>
      <c r="C40" s="64" t="s">
        <v>43</v>
      </c>
      <c r="D40" s="64"/>
      <c r="E40" s="13">
        <v>25</v>
      </c>
      <c r="F40" s="33"/>
      <c r="G40" s="32" t="s">
        <v>82</v>
      </c>
      <c r="H40" s="34">
        <v>1356</v>
      </c>
      <c r="I40" s="35"/>
      <c r="J40" s="32" t="s">
        <v>89</v>
      </c>
      <c r="K40" s="34">
        <v>447.2</v>
      </c>
      <c r="L40" s="35"/>
      <c r="M40" s="32" t="s">
        <v>83</v>
      </c>
      <c r="N40" s="34">
        <v>310.60000000000002</v>
      </c>
      <c r="O40" s="35"/>
      <c r="P40" s="32" t="s">
        <v>94</v>
      </c>
      <c r="Q40" s="34">
        <v>292</v>
      </c>
      <c r="R40" s="35"/>
      <c r="S40" s="32" t="s">
        <v>115</v>
      </c>
      <c r="T40" s="34">
        <v>193</v>
      </c>
      <c r="U40" s="35"/>
      <c r="V40" s="32" t="s">
        <v>122</v>
      </c>
      <c r="W40" s="34">
        <v>172</v>
      </c>
      <c r="X40" s="35"/>
      <c r="Y40" s="32" t="s">
        <v>106</v>
      </c>
      <c r="Z40" s="34">
        <v>127</v>
      </c>
    </row>
    <row r="41" spans="1:26" s="8" customFormat="1" ht="12" customHeight="1" x14ac:dyDescent="0.15">
      <c r="A41" s="17"/>
      <c r="B41" s="17"/>
      <c r="C41" s="64" t="s">
        <v>44</v>
      </c>
      <c r="D41" s="64"/>
      <c r="E41" s="13">
        <v>26</v>
      </c>
      <c r="F41" s="33"/>
      <c r="G41" s="32" t="s">
        <v>83</v>
      </c>
      <c r="H41" s="34">
        <v>21530.421999999999</v>
      </c>
      <c r="I41" s="35"/>
      <c r="J41" s="32" t="s">
        <v>82</v>
      </c>
      <c r="K41" s="34">
        <v>20568.02</v>
      </c>
      <c r="L41" s="35"/>
      <c r="M41" s="32" t="s">
        <v>85</v>
      </c>
      <c r="N41" s="34">
        <v>15908</v>
      </c>
      <c r="O41" s="35"/>
      <c r="P41" s="32" t="s">
        <v>87</v>
      </c>
      <c r="Q41" s="34">
        <v>10433</v>
      </c>
      <c r="R41" s="35"/>
      <c r="S41" s="32" t="s">
        <v>86</v>
      </c>
      <c r="T41" s="34">
        <v>9318.3029999999999</v>
      </c>
      <c r="U41" s="35"/>
      <c r="V41" s="32" t="s">
        <v>107</v>
      </c>
      <c r="W41" s="34">
        <v>4035</v>
      </c>
      <c r="X41" s="35"/>
      <c r="Y41" s="32" t="s">
        <v>116</v>
      </c>
      <c r="Z41" s="34">
        <v>3864</v>
      </c>
    </row>
    <row r="42" spans="1:26" s="8" customFormat="1" ht="12" customHeight="1" x14ac:dyDescent="0.15">
      <c r="A42" s="17"/>
      <c r="B42" s="17"/>
      <c r="C42" s="64" t="s">
        <v>45</v>
      </c>
      <c r="D42" s="64"/>
      <c r="E42" s="13">
        <v>27</v>
      </c>
      <c r="F42" s="33"/>
      <c r="G42" s="32" t="s">
        <v>82</v>
      </c>
      <c r="H42" s="34">
        <v>10845.427</v>
      </c>
      <c r="I42" s="35"/>
      <c r="J42" s="32" t="s">
        <v>123</v>
      </c>
      <c r="K42" s="34">
        <v>4428</v>
      </c>
      <c r="L42" s="35"/>
      <c r="M42" s="32" t="s">
        <v>124</v>
      </c>
      <c r="N42" s="34">
        <v>3375.1</v>
      </c>
      <c r="O42" s="35"/>
      <c r="P42" s="32" t="s">
        <v>88</v>
      </c>
      <c r="Q42" s="34">
        <v>2628</v>
      </c>
      <c r="R42" s="35"/>
      <c r="S42" s="32" t="s">
        <v>107</v>
      </c>
      <c r="T42" s="34">
        <v>2321</v>
      </c>
      <c r="U42" s="35"/>
      <c r="V42" s="32" t="s">
        <v>111</v>
      </c>
      <c r="W42" s="34">
        <v>1834</v>
      </c>
      <c r="X42" s="35"/>
      <c r="Y42" s="32" t="s">
        <v>83</v>
      </c>
      <c r="Z42" s="34">
        <v>1393.47</v>
      </c>
    </row>
    <row r="43" spans="1:26" s="8" customFormat="1" ht="12" customHeight="1" x14ac:dyDescent="0.15">
      <c r="A43" s="17"/>
      <c r="B43" s="17"/>
      <c r="C43" s="17"/>
      <c r="D43" s="17"/>
      <c r="E43" s="13"/>
      <c r="F43" s="33"/>
      <c r="G43" s="32"/>
      <c r="H43" s="34"/>
      <c r="I43" s="35"/>
      <c r="J43" s="32"/>
      <c r="K43" s="34"/>
      <c r="L43" s="35"/>
      <c r="M43" s="32"/>
      <c r="N43" s="34"/>
      <c r="O43" s="35"/>
      <c r="P43" s="32"/>
      <c r="Q43" s="34"/>
      <c r="R43" s="35"/>
      <c r="S43" s="32"/>
      <c r="T43" s="34"/>
      <c r="U43" s="35"/>
      <c r="V43" s="32"/>
      <c r="W43" s="34"/>
      <c r="X43" s="35"/>
      <c r="Y43" s="32"/>
      <c r="Z43" s="34"/>
    </row>
    <row r="44" spans="1:26" s="8" customFormat="1" ht="12" customHeight="1" x14ac:dyDescent="0.15">
      <c r="A44" s="17"/>
      <c r="B44" s="17"/>
      <c r="C44" s="64" t="s">
        <v>46</v>
      </c>
      <c r="D44" s="64"/>
      <c r="E44" s="13">
        <v>28</v>
      </c>
      <c r="F44" s="33"/>
      <c r="G44" s="32" t="s">
        <v>82</v>
      </c>
      <c r="H44" s="34">
        <v>24749.803</v>
      </c>
      <c r="I44" s="35"/>
      <c r="J44" s="32" t="s">
        <v>85</v>
      </c>
      <c r="K44" s="34">
        <v>6869</v>
      </c>
      <c r="L44" s="35"/>
      <c r="M44" s="32" t="s">
        <v>89</v>
      </c>
      <c r="N44" s="34">
        <v>3692</v>
      </c>
      <c r="O44" s="35"/>
      <c r="P44" s="32" t="s">
        <v>83</v>
      </c>
      <c r="Q44" s="34">
        <v>2698.55</v>
      </c>
      <c r="R44" s="35"/>
      <c r="S44" s="32" t="s">
        <v>86</v>
      </c>
      <c r="T44" s="34">
        <v>2534.866</v>
      </c>
      <c r="U44" s="35"/>
      <c r="V44" s="32" t="s">
        <v>92</v>
      </c>
      <c r="W44" s="34">
        <v>1773.4</v>
      </c>
      <c r="X44" s="35"/>
      <c r="Y44" s="32" t="s">
        <v>93</v>
      </c>
      <c r="Z44" s="34">
        <v>844.94899999999996</v>
      </c>
    </row>
    <row r="45" spans="1:26" s="8" customFormat="1" ht="12" customHeight="1" x14ac:dyDescent="0.15">
      <c r="A45" s="17"/>
      <c r="B45" s="17"/>
      <c r="C45" s="64" t="s">
        <v>47</v>
      </c>
      <c r="D45" s="64"/>
      <c r="E45" s="13">
        <v>29</v>
      </c>
      <c r="F45" s="33"/>
      <c r="G45" s="32" t="s">
        <v>82</v>
      </c>
      <c r="H45" s="34">
        <v>9038</v>
      </c>
      <c r="I45" s="35"/>
      <c r="J45" s="32" t="s">
        <v>88</v>
      </c>
      <c r="K45" s="34">
        <v>4408</v>
      </c>
      <c r="L45" s="35"/>
      <c r="M45" s="32" t="s">
        <v>86</v>
      </c>
      <c r="N45" s="34">
        <v>2515.7429999999999</v>
      </c>
      <c r="O45" s="35"/>
      <c r="P45" s="32" t="s">
        <v>111</v>
      </c>
      <c r="Q45" s="34">
        <v>2193</v>
      </c>
      <c r="R45" s="35"/>
      <c r="S45" s="32" t="s">
        <v>92</v>
      </c>
      <c r="T45" s="34">
        <v>1900</v>
      </c>
      <c r="U45" s="35"/>
      <c r="V45" s="32" t="s">
        <v>83</v>
      </c>
      <c r="W45" s="34">
        <v>1884.57</v>
      </c>
      <c r="X45" s="35"/>
      <c r="Y45" s="32" t="s">
        <v>85</v>
      </c>
      <c r="Z45" s="34">
        <v>1876.9</v>
      </c>
    </row>
    <row r="46" spans="1:26" s="8" customFormat="1" ht="12" customHeight="1" x14ac:dyDescent="0.15">
      <c r="A46" s="17"/>
      <c r="B46" s="17"/>
      <c r="C46" s="17"/>
      <c r="D46" s="17" t="s">
        <v>48</v>
      </c>
      <c r="E46" s="13">
        <v>30</v>
      </c>
      <c r="F46" s="33"/>
      <c r="G46" s="32" t="s">
        <v>88</v>
      </c>
      <c r="H46" s="34">
        <v>3478</v>
      </c>
      <c r="I46" s="35"/>
      <c r="J46" s="32" t="s">
        <v>111</v>
      </c>
      <c r="K46" s="34">
        <v>1636</v>
      </c>
      <c r="L46" s="35"/>
      <c r="M46" s="32" t="s">
        <v>82</v>
      </c>
      <c r="N46" s="34">
        <v>1086</v>
      </c>
      <c r="O46" s="35"/>
      <c r="P46" s="32" t="s">
        <v>83</v>
      </c>
      <c r="Q46" s="34">
        <v>656.71</v>
      </c>
      <c r="R46" s="35"/>
      <c r="S46" s="32" t="s">
        <v>96</v>
      </c>
      <c r="T46" s="34">
        <v>385</v>
      </c>
      <c r="U46" s="35"/>
      <c r="V46" s="32" t="s">
        <v>87</v>
      </c>
      <c r="W46" s="34">
        <v>257</v>
      </c>
      <c r="X46" s="35"/>
      <c r="Y46" s="32" t="s">
        <v>123</v>
      </c>
      <c r="Z46" s="34">
        <v>243</v>
      </c>
    </row>
    <row r="47" spans="1:26" s="8" customFormat="1" ht="12" customHeight="1" x14ac:dyDescent="0.15">
      <c r="A47" s="17"/>
      <c r="B47" s="17"/>
      <c r="C47" s="17"/>
      <c r="D47" s="17" t="s">
        <v>49</v>
      </c>
      <c r="E47" s="13">
        <v>31</v>
      </c>
      <c r="F47" s="33"/>
      <c r="G47" s="32" t="s">
        <v>82</v>
      </c>
      <c r="H47" s="34">
        <v>1072</v>
      </c>
      <c r="I47" s="35"/>
      <c r="J47" s="32" t="s">
        <v>92</v>
      </c>
      <c r="K47" s="34">
        <v>692</v>
      </c>
      <c r="L47" s="35"/>
      <c r="M47" s="32" t="s">
        <v>85</v>
      </c>
      <c r="N47" s="34">
        <v>449</v>
      </c>
      <c r="O47" s="35"/>
      <c r="P47" s="32" t="s">
        <v>109</v>
      </c>
      <c r="Q47" s="34">
        <v>171</v>
      </c>
      <c r="R47" s="35"/>
      <c r="S47" s="32" t="s">
        <v>89</v>
      </c>
      <c r="T47" s="34">
        <v>86.7</v>
      </c>
      <c r="U47" s="35"/>
      <c r="V47" s="32" t="s">
        <v>111</v>
      </c>
      <c r="W47" s="34">
        <v>79</v>
      </c>
      <c r="X47" s="35"/>
      <c r="Y47" s="32" t="s">
        <v>86</v>
      </c>
      <c r="Z47" s="34">
        <v>48.423999999999999</v>
      </c>
    </row>
    <row r="48" spans="1:26" s="8" customFormat="1" ht="12" customHeight="1" x14ac:dyDescent="0.15">
      <c r="A48" s="17"/>
      <c r="B48" s="17"/>
      <c r="C48" s="17"/>
      <c r="D48" s="17" t="s">
        <v>50</v>
      </c>
      <c r="E48" s="13">
        <v>32</v>
      </c>
      <c r="F48" s="33"/>
      <c r="G48" s="32" t="s">
        <v>82</v>
      </c>
      <c r="H48" s="34">
        <v>6880</v>
      </c>
      <c r="I48" s="35"/>
      <c r="J48" s="32" t="s">
        <v>86</v>
      </c>
      <c r="K48" s="34">
        <v>2455.319</v>
      </c>
      <c r="L48" s="35"/>
      <c r="M48" s="32" t="s">
        <v>83</v>
      </c>
      <c r="N48" s="34">
        <v>1190.79</v>
      </c>
      <c r="O48" s="35"/>
      <c r="P48" s="32" t="s">
        <v>85</v>
      </c>
      <c r="Q48" s="34">
        <v>1186.9000000000001</v>
      </c>
      <c r="R48" s="35"/>
      <c r="S48" s="32" t="s">
        <v>92</v>
      </c>
      <c r="T48" s="34">
        <v>1176</v>
      </c>
      <c r="U48" s="35"/>
      <c r="V48" s="32" t="s">
        <v>88</v>
      </c>
      <c r="W48" s="34">
        <v>930</v>
      </c>
      <c r="X48" s="35"/>
      <c r="Y48" s="32" t="s">
        <v>125</v>
      </c>
      <c r="Z48" s="34">
        <v>728</v>
      </c>
    </row>
    <row r="49" spans="1:26" s="8" customFormat="1" ht="12" customHeight="1" x14ac:dyDescent="0.15">
      <c r="A49" s="17"/>
      <c r="B49" s="17"/>
      <c r="C49" s="17"/>
      <c r="D49" s="17"/>
      <c r="E49" s="13"/>
      <c r="F49" s="33"/>
      <c r="G49" s="32"/>
      <c r="H49" s="34"/>
      <c r="I49" s="35"/>
      <c r="J49" s="32"/>
      <c r="K49" s="34"/>
      <c r="L49" s="35"/>
      <c r="M49" s="32"/>
      <c r="N49" s="34"/>
      <c r="O49" s="35"/>
      <c r="P49" s="32"/>
      <c r="Q49" s="34"/>
      <c r="R49" s="35"/>
      <c r="S49" s="32"/>
      <c r="T49" s="34"/>
      <c r="U49" s="35"/>
      <c r="V49" s="32"/>
      <c r="W49" s="34"/>
      <c r="X49" s="35"/>
      <c r="Y49" s="32"/>
      <c r="Z49" s="34"/>
    </row>
    <row r="50" spans="1:26" s="8" customFormat="1" ht="12" customHeight="1" x14ac:dyDescent="0.15">
      <c r="A50" s="17"/>
      <c r="B50" s="17"/>
      <c r="C50" s="64" t="s">
        <v>51</v>
      </c>
      <c r="D50" s="64"/>
      <c r="E50" s="13">
        <v>33</v>
      </c>
      <c r="F50" s="33"/>
      <c r="G50" s="32" t="s">
        <v>82</v>
      </c>
      <c r="H50" s="34">
        <v>6521.8549999999996</v>
      </c>
      <c r="I50" s="35"/>
      <c r="J50" s="32" t="s">
        <v>85</v>
      </c>
      <c r="K50" s="34">
        <v>770.2</v>
      </c>
      <c r="L50" s="35"/>
      <c r="M50" s="32" t="s">
        <v>92</v>
      </c>
      <c r="N50" s="34">
        <v>729.8</v>
      </c>
      <c r="O50" s="35"/>
      <c r="P50" s="32" t="s">
        <v>107</v>
      </c>
      <c r="Q50" s="34">
        <v>718</v>
      </c>
      <c r="R50" s="35"/>
      <c r="S50" s="32" t="s">
        <v>126</v>
      </c>
      <c r="T50" s="34">
        <v>608</v>
      </c>
      <c r="U50" s="35"/>
      <c r="V50" s="32" t="s">
        <v>83</v>
      </c>
      <c r="W50" s="34">
        <v>441.21</v>
      </c>
      <c r="X50" s="35"/>
      <c r="Y50" s="32" t="s">
        <v>89</v>
      </c>
      <c r="Z50" s="34">
        <v>263.3</v>
      </c>
    </row>
    <row r="51" spans="1:26" s="8" customFormat="1" ht="12" customHeight="1" x14ac:dyDescent="0.15">
      <c r="A51" s="17"/>
      <c r="B51" s="17"/>
      <c r="C51" s="64" t="s">
        <v>52</v>
      </c>
      <c r="D51" s="64"/>
      <c r="E51" s="13">
        <v>34</v>
      </c>
      <c r="F51" s="33"/>
      <c r="G51" s="32" t="s">
        <v>82</v>
      </c>
      <c r="H51" s="34">
        <v>9128.2009999999991</v>
      </c>
      <c r="I51" s="35"/>
      <c r="J51" s="32" t="s">
        <v>89</v>
      </c>
      <c r="K51" s="34">
        <v>1816.9</v>
      </c>
      <c r="L51" s="35"/>
      <c r="M51" s="32" t="s">
        <v>107</v>
      </c>
      <c r="N51" s="34">
        <v>1811</v>
      </c>
      <c r="O51" s="35"/>
      <c r="P51" s="32" t="s">
        <v>85</v>
      </c>
      <c r="Q51" s="34">
        <v>1770</v>
      </c>
      <c r="R51" s="35"/>
      <c r="S51" s="32" t="s">
        <v>90</v>
      </c>
      <c r="T51" s="34">
        <v>1363</v>
      </c>
      <c r="U51" s="35"/>
      <c r="V51" s="32" t="s">
        <v>83</v>
      </c>
      <c r="W51" s="34">
        <v>1126</v>
      </c>
      <c r="X51" s="35"/>
      <c r="Y51" s="32" t="s">
        <v>110</v>
      </c>
      <c r="Z51" s="34">
        <v>1060</v>
      </c>
    </row>
    <row r="52" spans="1:26" s="8" customFormat="1" ht="12" customHeight="1" x14ac:dyDescent="0.15">
      <c r="A52" s="17"/>
      <c r="B52" s="17"/>
      <c r="C52" s="64" t="s">
        <v>53</v>
      </c>
      <c r="D52" s="64"/>
      <c r="E52" s="13">
        <v>35</v>
      </c>
      <c r="F52" s="33"/>
      <c r="G52" s="32" t="s">
        <v>90</v>
      </c>
      <c r="H52" s="34">
        <v>503</v>
      </c>
      <c r="I52" s="35"/>
      <c r="J52" s="32" t="s">
        <v>87</v>
      </c>
      <c r="K52" s="34">
        <v>390</v>
      </c>
      <c r="L52" s="35"/>
      <c r="M52" s="32" t="s">
        <v>82</v>
      </c>
      <c r="N52" s="34">
        <v>292</v>
      </c>
      <c r="O52" s="35"/>
      <c r="P52" s="32" t="s">
        <v>115</v>
      </c>
      <c r="Q52" s="34">
        <v>185</v>
      </c>
      <c r="R52" s="35"/>
      <c r="S52" s="32" t="s">
        <v>122</v>
      </c>
      <c r="T52" s="34">
        <v>130</v>
      </c>
      <c r="U52" s="35"/>
      <c r="V52" s="32" t="s">
        <v>83</v>
      </c>
      <c r="W52" s="34">
        <v>39.47</v>
      </c>
      <c r="X52" s="35"/>
      <c r="Y52" s="32" t="s">
        <v>110</v>
      </c>
      <c r="Z52" s="34">
        <v>29</v>
      </c>
    </row>
    <row r="53" spans="1:26" s="8" customFormat="1" ht="12" customHeight="1" x14ac:dyDescent="0.15">
      <c r="A53" s="17"/>
      <c r="B53" s="17"/>
      <c r="C53" s="64" t="s">
        <v>54</v>
      </c>
      <c r="D53" s="64"/>
      <c r="E53" s="13">
        <v>36</v>
      </c>
      <c r="F53" s="33"/>
      <c r="G53" s="32" t="s">
        <v>124</v>
      </c>
      <c r="H53" s="34">
        <v>2666</v>
      </c>
      <c r="I53" s="35"/>
      <c r="J53" s="32" t="s">
        <v>120</v>
      </c>
      <c r="K53" s="34">
        <v>2661</v>
      </c>
      <c r="L53" s="35"/>
      <c r="M53" s="32" t="s">
        <v>90</v>
      </c>
      <c r="N53" s="34">
        <v>2398</v>
      </c>
      <c r="O53" s="35"/>
      <c r="P53" s="32" t="s">
        <v>92</v>
      </c>
      <c r="Q53" s="34">
        <v>2296</v>
      </c>
      <c r="R53" s="35"/>
      <c r="S53" s="32" t="s">
        <v>83</v>
      </c>
      <c r="T53" s="34">
        <v>1482</v>
      </c>
      <c r="U53" s="35"/>
      <c r="V53" s="32" t="s">
        <v>86</v>
      </c>
      <c r="W53" s="34">
        <v>1222.94</v>
      </c>
      <c r="X53" s="35"/>
      <c r="Y53" s="32" t="s">
        <v>109</v>
      </c>
      <c r="Z53" s="34">
        <v>1050</v>
      </c>
    </row>
    <row r="54" spans="1:26" s="8" customFormat="1" ht="12" customHeight="1" x14ac:dyDescent="0.15">
      <c r="A54" s="17"/>
      <c r="B54" s="17"/>
      <c r="C54" s="64" t="s">
        <v>55</v>
      </c>
      <c r="D54" s="64"/>
      <c r="E54" s="13">
        <v>37</v>
      </c>
      <c r="F54" s="33"/>
      <c r="G54" s="32" t="s">
        <v>83</v>
      </c>
      <c r="H54" s="34">
        <v>3276</v>
      </c>
      <c r="I54" s="35"/>
      <c r="J54" s="32" t="s">
        <v>86</v>
      </c>
      <c r="K54" s="34">
        <v>3116.482</v>
      </c>
      <c r="L54" s="35"/>
      <c r="M54" s="32" t="s">
        <v>111</v>
      </c>
      <c r="N54" s="34">
        <v>2691</v>
      </c>
      <c r="O54" s="35"/>
      <c r="P54" s="32" t="s">
        <v>90</v>
      </c>
      <c r="Q54" s="34">
        <v>2373</v>
      </c>
      <c r="R54" s="35"/>
      <c r="S54" s="32" t="s">
        <v>109</v>
      </c>
      <c r="T54" s="34">
        <v>1521</v>
      </c>
      <c r="U54" s="35"/>
      <c r="V54" s="32" t="s">
        <v>82</v>
      </c>
      <c r="W54" s="34">
        <v>1265</v>
      </c>
      <c r="X54" s="35"/>
      <c r="Y54" s="32" t="s">
        <v>84</v>
      </c>
      <c r="Z54" s="34">
        <v>1222</v>
      </c>
    </row>
    <row r="55" spans="1:26" s="8" customFormat="1" ht="12" customHeight="1" x14ac:dyDescent="0.15">
      <c r="A55" s="17"/>
      <c r="B55" s="17"/>
      <c r="C55" s="17"/>
      <c r="D55" s="17"/>
      <c r="E55" s="13"/>
      <c r="F55" s="33"/>
      <c r="G55" s="32"/>
      <c r="H55" s="34"/>
      <c r="I55" s="35"/>
      <c r="J55" s="32"/>
      <c r="K55" s="34"/>
      <c r="L55" s="35"/>
      <c r="M55" s="32"/>
      <c r="N55" s="34"/>
      <c r="O55" s="35"/>
      <c r="P55" s="32"/>
      <c r="Q55" s="34"/>
      <c r="R55" s="35"/>
      <c r="S55" s="32"/>
      <c r="T55" s="34"/>
      <c r="U55" s="35"/>
      <c r="V55" s="32"/>
      <c r="W55" s="34"/>
      <c r="X55" s="35"/>
      <c r="Y55" s="32"/>
      <c r="Z55" s="34"/>
    </row>
    <row r="56" spans="1:26" s="8" customFormat="1" ht="12" customHeight="1" x14ac:dyDescent="0.15">
      <c r="A56" s="64" t="s">
        <v>56</v>
      </c>
      <c r="B56" s="64"/>
      <c r="C56" s="64"/>
      <c r="D56" s="64"/>
      <c r="E56" s="13">
        <v>38</v>
      </c>
      <c r="F56" s="33"/>
      <c r="G56" s="32" t="s">
        <v>108</v>
      </c>
      <c r="H56" s="34" t="s">
        <v>130</v>
      </c>
      <c r="I56" s="35"/>
      <c r="J56" s="32" t="s">
        <v>83</v>
      </c>
      <c r="K56" s="34">
        <v>6983.48</v>
      </c>
      <c r="L56" s="35"/>
      <c r="M56" s="32" t="s">
        <v>82</v>
      </c>
      <c r="N56" s="34">
        <v>5802.74</v>
      </c>
      <c r="O56" s="35"/>
      <c r="P56" s="32" t="s">
        <v>89</v>
      </c>
      <c r="Q56" s="34">
        <v>5150.6000000000004</v>
      </c>
      <c r="R56" s="35"/>
      <c r="S56" s="32" t="s">
        <v>111</v>
      </c>
      <c r="T56" s="34">
        <v>2156</v>
      </c>
      <c r="U56" s="35"/>
      <c r="V56" s="32" t="s">
        <v>128</v>
      </c>
      <c r="W56" s="34">
        <v>1992.597</v>
      </c>
      <c r="X56" s="35"/>
      <c r="Y56" s="32" t="s">
        <v>88</v>
      </c>
      <c r="Z56" s="34">
        <v>1469</v>
      </c>
    </row>
    <row r="57" spans="1:26" s="8" customFormat="1" ht="12" customHeight="1" x14ac:dyDescent="0.15">
      <c r="A57" s="17"/>
      <c r="B57" s="17"/>
      <c r="C57" s="64" t="s">
        <v>31</v>
      </c>
      <c r="D57" s="64"/>
      <c r="E57" s="13">
        <v>39</v>
      </c>
      <c r="F57" s="33"/>
      <c r="G57" s="32" t="s">
        <v>82</v>
      </c>
      <c r="H57" s="34">
        <v>710</v>
      </c>
      <c r="I57" s="35"/>
      <c r="J57" s="32" t="s">
        <v>106</v>
      </c>
      <c r="K57" s="34">
        <v>247</v>
      </c>
      <c r="L57" s="35"/>
      <c r="M57" s="32" t="s">
        <v>127</v>
      </c>
      <c r="N57" s="34">
        <v>227</v>
      </c>
      <c r="O57" s="35"/>
      <c r="P57" s="32" t="s">
        <v>87</v>
      </c>
      <c r="Q57" s="34">
        <v>194</v>
      </c>
      <c r="R57" s="35"/>
      <c r="S57" s="32" t="s">
        <v>93</v>
      </c>
      <c r="T57" s="34">
        <v>172.601</v>
      </c>
      <c r="U57" s="35"/>
      <c r="V57" s="32" t="s">
        <v>88</v>
      </c>
      <c r="W57" s="34">
        <v>160</v>
      </c>
      <c r="X57" s="35"/>
      <c r="Y57" s="32" t="s">
        <v>94</v>
      </c>
      <c r="Z57" s="34">
        <v>106</v>
      </c>
    </row>
    <row r="58" spans="1:26" s="8" customFormat="1" ht="12" customHeight="1" x14ac:dyDescent="0.15">
      <c r="A58" s="17"/>
      <c r="B58" s="17"/>
      <c r="C58" s="64" t="s">
        <v>32</v>
      </c>
      <c r="D58" s="64"/>
      <c r="E58" s="13">
        <v>40</v>
      </c>
      <c r="F58" s="33"/>
      <c r="G58" s="32" t="s">
        <v>82</v>
      </c>
      <c r="H58" s="34">
        <v>60</v>
      </c>
      <c r="I58" s="35"/>
      <c r="J58" s="32" t="s">
        <v>87</v>
      </c>
      <c r="K58" s="34">
        <v>16</v>
      </c>
      <c r="L58" s="35"/>
      <c r="M58" s="32" t="s">
        <v>123</v>
      </c>
      <c r="N58" s="34">
        <v>12</v>
      </c>
      <c r="O58" s="35"/>
      <c r="P58" s="32" t="s">
        <v>94</v>
      </c>
      <c r="Q58" s="34">
        <v>5</v>
      </c>
      <c r="R58" s="35"/>
      <c r="S58" s="40" t="s">
        <v>129</v>
      </c>
      <c r="T58" s="34" t="s">
        <v>129</v>
      </c>
      <c r="U58" s="35"/>
      <c r="V58" s="32" t="s">
        <v>110</v>
      </c>
      <c r="W58" s="34">
        <v>4</v>
      </c>
      <c r="X58" s="35"/>
      <c r="Y58" s="40" t="s">
        <v>129</v>
      </c>
      <c r="Z58" s="34" t="s">
        <v>129</v>
      </c>
    </row>
    <row r="59" spans="1:26" s="8" customFormat="1" ht="12" customHeight="1" x14ac:dyDescent="0.15">
      <c r="A59" s="39"/>
      <c r="B59" s="39"/>
      <c r="C59" s="39"/>
      <c r="D59" s="39"/>
      <c r="E59" s="13"/>
      <c r="F59" s="33"/>
      <c r="G59" s="32"/>
      <c r="H59" s="34"/>
      <c r="I59" s="35"/>
      <c r="J59" s="32"/>
      <c r="K59" s="34"/>
      <c r="L59" s="35"/>
      <c r="M59" s="32"/>
      <c r="N59" s="34"/>
      <c r="O59" s="35"/>
      <c r="P59" s="32" t="s">
        <v>92</v>
      </c>
      <c r="Q59" s="34">
        <v>5</v>
      </c>
      <c r="R59" s="35"/>
      <c r="S59" s="32"/>
      <c r="T59" s="34"/>
      <c r="U59" s="35"/>
      <c r="V59" s="32" t="s">
        <v>88</v>
      </c>
      <c r="W59" s="34">
        <v>4</v>
      </c>
      <c r="X59" s="35"/>
      <c r="Y59" s="32"/>
      <c r="Z59" s="34"/>
    </row>
    <row r="60" spans="1:26" s="8" customFormat="1" ht="12" customHeight="1" x14ac:dyDescent="0.15">
      <c r="A60" s="17"/>
      <c r="B60" s="17"/>
      <c r="C60" s="64" t="s">
        <v>57</v>
      </c>
      <c r="D60" s="64"/>
      <c r="E60" s="13">
        <v>41</v>
      </c>
      <c r="F60" s="33"/>
      <c r="G60" s="32" t="s">
        <v>108</v>
      </c>
      <c r="H60" s="34" t="s">
        <v>130</v>
      </c>
      <c r="I60" s="35"/>
      <c r="J60" s="32" t="s">
        <v>83</v>
      </c>
      <c r="K60" s="34">
        <v>4850.18</v>
      </c>
      <c r="L60" s="35"/>
      <c r="M60" s="32" t="s">
        <v>128</v>
      </c>
      <c r="N60" s="34">
        <v>1522.596</v>
      </c>
      <c r="O60" s="35"/>
      <c r="P60" s="32" t="s">
        <v>107</v>
      </c>
      <c r="Q60" s="34">
        <v>534</v>
      </c>
      <c r="R60" s="35"/>
      <c r="S60" s="32" t="s">
        <v>82</v>
      </c>
      <c r="T60" s="34">
        <v>498.04</v>
      </c>
      <c r="U60" s="35"/>
      <c r="V60" s="32" t="s">
        <v>90</v>
      </c>
      <c r="W60" s="34">
        <v>399</v>
      </c>
      <c r="X60" s="35"/>
      <c r="Y60" s="32" t="s">
        <v>91</v>
      </c>
      <c r="Z60" s="34">
        <v>296</v>
      </c>
    </row>
    <row r="61" spans="1:26" s="8" customFormat="1" ht="12" customHeight="1" x14ac:dyDescent="0.15">
      <c r="A61" s="17"/>
      <c r="B61" s="17"/>
      <c r="C61" s="64" t="s">
        <v>58</v>
      </c>
      <c r="D61" s="64"/>
      <c r="E61" s="13">
        <v>42</v>
      </c>
      <c r="F61" s="33"/>
      <c r="G61" s="32" t="s">
        <v>108</v>
      </c>
      <c r="H61" s="34" t="s">
        <v>130</v>
      </c>
      <c r="I61" s="35"/>
      <c r="J61" s="32" t="s">
        <v>82</v>
      </c>
      <c r="K61" s="34">
        <v>1009.7</v>
      </c>
      <c r="L61" s="35"/>
      <c r="M61" s="32" t="s">
        <v>128</v>
      </c>
      <c r="N61" s="34">
        <v>419.42099999999999</v>
      </c>
      <c r="O61" s="35"/>
      <c r="P61" s="32" t="s">
        <v>95</v>
      </c>
      <c r="Q61" s="34">
        <v>316</v>
      </c>
      <c r="R61" s="35"/>
      <c r="S61" s="32" t="s">
        <v>123</v>
      </c>
      <c r="T61" s="34">
        <v>305</v>
      </c>
      <c r="U61" s="35"/>
      <c r="V61" s="32" t="s">
        <v>107</v>
      </c>
      <c r="W61" s="34">
        <v>172</v>
      </c>
      <c r="X61" s="35"/>
      <c r="Y61" s="32" t="s">
        <v>111</v>
      </c>
      <c r="Z61" s="34">
        <v>129</v>
      </c>
    </row>
    <row r="62" spans="1:26" s="8" customFormat="1" ht="12" customHeight="1" x14ac:dyDescent="0.15">
      <c r="A62" s="17"/>
      <c r="B62" s="17"/>
      <c r="C62" s="17"/>
      <c r="D62" s="17"/>
      <c r="E62" s="13"/>
      <c r="F62" s="33"/>
      <c r="G62" s="32"/>
      <c r="H62" s="34"/>
      <c r="I62" s="35"/>
      <c r="J62" s="32"/>
      <c r="K62" s="34"/>
      <c r="L62" s="35"/>
      <c r="M62" s="32"/>
      <c r="N62" s="34"/>
      <c r="O62" s="35"/>
      <c r="P62" s="32"/>
      <c r="Q62" s="34"/>
      <c r="R62" s="35"/>
      <c r="S62" s="32"/>
      <c r="T62" s="34"/>
      <c r="U62" s="35"/>
      <c r="V62" s="32"/>
      <c r="W62" s="34"/>
      <c r="X62" s="35"/>
      <c r="Y62" s="32"/>
      <c r="Z62" s="34"/>
    </row>
    <row r="63" spans="1:26" s="8" customFormat="1" ht="12" customHeight="1" x14ac:dyDescent="0.15">
      <c r="A63" s="17"/>
      <c r="B63" s="17"/>
      <c r="C63" s="64" t="s">
        <v>59</v>
      </c>
      <c r="D63" s="64"/>
      <c r="E63" s="13">
        <v>43</v>
      </c>
      <c r="F63" s="33"/>
      <c r="G63" s="32" t="s">
        <v>82</v>
      </c>
      <c r="H63" s="34">
        <v>670</v>
      </c>
      <c r="I63" s="35"/>
      <c r="J63" s="32" t="s">
        <v>119</v>
      </c>
      <c r="K63" s="34">
        <v>659</v>
      </c>
      <c r="L63" s="35"/>
      <c r="M63" s="32" t="s">
        <v>93</v>
      </c>
      <c r="N63" s="34">
        <v>399.274</v>
      </c>
      <c r="O63" s="35"/>
      <c r="P63" s="32" t="s">
        <v>107</v>
      </c>
      <c r="Q63" s="34">
        <v>339</v>
      </c>
      <c r="R63" s="35"/>
      <c r="S63" s="32" t="s">
        <v>111</v>
      </c>
      <c r="T63" s="34">
        <v>234</v>
      </c>
      <c r="U63" s="35"/>
      <c r="V63" s="32" t="s">
        <v>123</v>
      </c>
      <c r="W63" s="34">
        <v>228</v>
      </c>
      <c r="X63" s="35"/>
      <c r="Y63" s="32" t="s">
        <v>83</v>
      </c>
      <c r="Z63" s="34">
        <v>58</v>
      </c>
    </row>
    <row r="64" spans="1:26" s="8" customFormat="1" ht="12" customHeight="1" x14ac:dyDescent="0.15">
      <c r="A64" s="17"/>
      <c r="B64" s="17"/>
      <c r="C64" s="64" t="s">
        <v>60</v>
      </c>
      <c r="D64" s="64"/>
      <c r="E64" s="13">
        <v>44</v>
      </c>
      <c r="F64" s="33"/>
      <c r="G64" s="32" t="s">
        <v>89</v>
      </c>
      <c r="H64" s="34">
        <v>4943.5</v>
      </c>
      <c r="I64" s="35"/>
      <c r="J64" s="32" t="s">
        <v>82</v>
      </c>
      <c r="K64" s="34">
        <v>2855</v>
      </c>
      <c r="L64" s="35"/>
      <c r="M64" s="32" t="s">
        <v>83</v>
      </c>
      <c r="N64" s="34">
        <v>1968.73</v>
      </c>
      <c r="O64" s="35"/>
      <c r="P64" s="32" t="s">
        <v>111</v>
      </c>
      <c r="Q64" s="34">
        <v>1779</v>
      </c>
      <c r="R64" s="35"/>
      <c r="S64" s="32" t="s">
        <v>88</v>
      </c>
      <c r="T64" s="34">
        <v>1245</v>
      </c>
      <c r="U64" s="35"/>
      <c r="V64" s="32" t="s">
        <v>95</v>
      </c>
      <c r="W64" s="34">
        <v>911.1</v>
      </c>
      <c r="X64" s="35"/>
      <c r="Y64" s="32" t="s">
        <v>86</v>
      </c>
      <c r="Z64" s="34">
        <v>876.12300000000005</v>
      </c>
    </row>
    <row r="65" spans="1:26" s="8" customFormat="1" ht="12" customHeight="1" x14ac:dyDescent="0.15">
      <c r="A65" s="17"/>
      <c r="B65" s="17"/>
      <c r="C65" s="17"/>
      <c r="D65" s="17"/>
      <c r="E65" s="13"/>
      <c r="F65" s="33"/>
      <c r="G65" s="32"/>
      <c r="H65" s="34"/>
      <c r="I65" s="35"/>
      <c r="J65" s="32"/>
      <c r="K65" s="34"/>
      <c r="L65" s="35"/>
      <c r="M65" s="32"/>
      <c r="N65" s="34"/>
      <c r="O65" s="35"/>
      <c r="P65" s="32"/>
      <c r="Q65" s="34"/>
      <c r="R65" s="35"/>
      <c r="S65" s="32"/>
      <c r="T65" s="34"/>
      <c r="U65" s="35"/>
      <c r="V65" s="32"/>
      <c r="W65" s="34"/>
      <c r="X65" s="35"/>
      <c r="Y65" s="32"/>
      <c r="Z65" s="34"/>
    </row>
    <row r="66" spans="1:26" s="8" customFormat="1" ht="12" customHeight="1" x14ac:dyDescent="0.15">
      <c r="A66" s="64" t="s">
        <v>61</v>
      </c>
      <c r="B66" s="64"/>
      <c r="C66" s="64"/>
      <c r="D66" s="64"/>
      <c r="E66" s="13">
        <v>45</v>
      </c>
      <c r="F66" s="33"/>
      <c r="G66" s="32" t="s">
        <v>82</v>
      </c>
      <c r="H66" s="34">
        <v>12130.171</v>
      </c>
      <c r="I66" s="35"/>
      <c r="J66" s="32" t="s">
        <v>84</v>
      </c>
      <c r="K66" s="34">
        <v>10479</v>
      </c>
      <c r="L66" s="35"/>
      <c r="M66" s="32" t="s">
        <v>86</v>
      </c>
      <c r="N66" s="34">
        <v>5017.7539999999999</v>
      </c>
      <c r="O66" s="35"/>
      <c r="P66" s="32" t="s">
        <v>96</v>
      </c>
      <c r="Q66" s="34">
        <v>4233</v>
      </c>
      <c r="R66" s="35"/>
      <c r="S66" s="32" t="s">
        <v>111</v>
      </c>
      <c r="T66" s="34">
        <v>2765</v>
      </c>
      <c r="U66" s="35"/>
      <c r="V66" s="32" t="s">
        <v>108</v>
      </c>
      <c r="W66" s="34" t="s">
        <v>130</v>
      </c>
      <c r="X66" s="35"/>
      <c r="Y66" s="32" t="s">
        <v>95</v>
      </c>
      <c r="Z66" s="34">
        <v>2384.6</v>
      </c>
    </row>
    <row r="67" spans="1:26" s="8" customFormat="1" ht="12" customHeight="1" x14ac:dyDescent="0.15">
      <c r="E67" s="13"/>
      <c r="F67" s="33"/>
      <c r="G67" s="32"/>
      <c r="H67" s="36"/>
      <c r="I67" s="35"/>
      <c r="J67" s="32"/>
      <c r="K67" s="36"/>
      <c r="L67" s="35"/>
      <c r="M67" s="32"/>
      <c r="N67" s="36"/>
      <c r="O67" s="35"/>
      <c r="Q67" s="36"/>
      <c r="R67" s="35"/>
      <c r="T67" s="36"/>
      <c r="U67" s="35"/>
      <c r="W67" s="36"/>
      <c r="X67" s="35"/>
      <c r="Y67" s="32"/>
      <c r="Z67" s="36"/>
    </row>
    <row r="68" spans="1:26" s="8" customFormat="1" ht="4.5" customHeight="1" x14ac:dyDescent="0.15">
      <c r="A68" s="21"/>
      <c r="B68" s="21"/>
      <c r="C68" s="21"/>
      <c r="D68" s="21"/>
      <c r="E68" s="22" t="s">
        <v>78</v>
      </c>
      <c r="F68" s="21"/>
      <c r="G68" s="37"/>
      <c r="H68" s="21"/>
      <c r="I68" s="21"/>
      <c r="J68" s="21"/>
      <c r="K68" s="21"/>
      <c r="L68" s="21"/>
      <c r="M68" s="21"/>
      <c r="N68" s="21"/>
      <c r="O68" s="21"/>
      <c r="P68" s="21"/>
      <c r="Q68" s="21"/>
      <c r="R68" s="21"/>
      <c r="S68" s="21"/>
      <c r="T68" s="21"/>
      <c r="U68" s="21"/>
      <c r="V68" s="21"/>
      <c r="W68" s="21"/>
      <c r="X68" s="21"/>
      <c r="Y68" s="21"/>
      <c r="Z68" s="21"/>
    </row>
    <row r="69" spans="1:26" s="8" customFormat="1" ht="4.5" customHeight="1" x14ac:dyDescent="0.15">
      <c r="A69" s="26"/>
      <c r="B69" s="26"/>
      <c r="C69" s="26"/>
      <c r="D69" s="26"/>
      <c r="E69" s="26"/>
      <c r="F69" s="26"/>
      <c r="G69" s="26"/>
      <c r="H69" s="26"/>
      <c r="I69" s="26"/>
      <c r="J69" s="26"/>
      <c r="K69" s="26"/>
      <c r="L69" s="26"/>
      <c r="M69" s="26"/>
      <c r="N69" s="26"/>
      <c r="O69" s="26"/>
    </row>
    <row r="70" spans="1:26" s="38" customFormat="1" ht="12" customHeight="1" x14ac:dyDescent="0.15">
      <c r="A70" s="38" t="s">
        <v>79</v>
      </c>
    </row>
    <row r="71" spans="1:26" s="38" customFormat="1" ht="12" customHeight="1" x14ac:dyDescent="0.15">
      <c r="A71" s="38" t="s">
        <v>80</v>
      </c>
    </row>
  </sheetData>
  <mergeCells count="57">
    <mergeCell ref="A66:D66"/>
    <mergeCell ref="C57:D57"/>
    <mergeCell ref="C58:D58"/>
    <mergeCell ref="C60:D60"/>
    <mergeCell ref="C61:D61"/>
    <mergeCell ref="C63:D63"/>
    <mergeCell ref="C64:D64"/>
    <mergeCell ref="A56:D56"/>
    <mergeCell ref="C39:D39"/>
    <mergeCell ref="C40:D40"/>
    <mergeCell ref="C41:D41"/>
    <mergeCell ref="C42:D42"/>
    <mergeCell ref="C44:D44"/>
    <mergeCell ref="C45:D45"/>
    <mergeCell ref="C50:D50"/>
    <mergeCell ref="C51:D51"/>
    <mergeCell ref="C52:D52"/>
    <mergeCell ref="C53:D53"/>
    <mergeCell ref="C54:D54"/>
    <mergeCell ref="C38:D38"/>
    <mergeCell ref="C14:D14"/>
    <mergeCell ref="C23:D23"/>
    <mergeCell ref="C24:D24"/>
    <mergeCell ref="C26:D26"/>
    <mergeCell ref="C27:D27"/>
    <mergeCell ref="C28:D28"/>
    <mergeCell ref="C29:D29"/>
    <mergeCell ref="C33:D33"/>
    <mergeCell ref="C34:D34"/>
    <mergeCell ref="C35:D35"/>
    <mergeCell ref="C36:D36"/>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8"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2020-08-18T08:28:09Z</dcterms:created>
  <dcterms:modified xsi:type="dcterms:W3CDTF">2020-08-28T06:44:36Z</dcterms:modified>
</cp:coreProperties>
</file>