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漁海況部\Desktop\流通調査HP\file\reizo\2020\"/>
    </mc:Choice>
  </mc:AlternateContent>
  <xr:revisionPtr revIDLastSave="0" documentId="13_ncr:1_{75388447-4F67-4B7C-8F04-5311B3257524}" xr6:coauthVersionLast="45" xr6:coauthVersionMax="45" xr10:uidLastSave="{00000000-0000-0000-0000-000000000000}"/>
  <bookViews>
    <workbookView xWindow="195" yWindow="1335" windowWidth="18900" windowHeight="16020" xr2:uid="{193E25F8-E22E-41E4-9CBF-E330DFB00D28}"/>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主要品目別月末在庫量の上位７市町表!$A$1:$Z$71</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L61" i="2"/>
  <c r="I61" i="2"/>
  <c r="F61" i="2"/>
  <c r="Q59" i="2"/>
  <c r="P59" i="2"/>
  <c r="O59" i="2" s="1"/>
  <c r="L59" i="2"/>
  <c r="I59" i="2"/>
  <c r="F59" i="2"/>
  <c r="Q58" i="2"/>
  <c r="P58" i="2"/>
  <c r="L58" i="2"/>
  <c r="I58" i="2"/>
  <c r="F58" i="2"/>
  <c r="Q57" i="2"/>
  <c r="P57" i="2"/>
  <c r="O57" i="2" s="1"/>
  <c r="L57" i="2"/>
  <c r="I57" i="2"/>
  <c r="F57" i="2"/>
  <c r="Q56" i="2"/>
  <c r="P56" i="2"/>
  <c r="L56" i="2"/>
  <c r="I56" i="2"/>
  <c r="F56" i="2"/>
  <c r="N55" i="2"/>
  <c r="M55" i="2"/>
  <c r="K55" i="2"/>
  <c r="J55" i="2"/>
  <c r="H55" i="2"/>
  <c r="G55" i="2"/>
  <c r="F55" i="2" s="1"/>
  <c r="Q53" i="2"/>
  <c r="P53" i="2"/>
  <c r="L53" i="2"/>
  <c r="I53" i="2"/>
  <c r="F53" i="2"/>
  <c r="Q52" i="2"/>
  <c r="P52" i="2"/>
  <c r="O52" i="2" s="1"/>
  <c r="U52" i="2" s="1"/>
  <c r="L52" i="2"/>
  <c r="I52" i="2"/>
  <c r="F52" i="2"/>
  <c r="Q51" i="2"/>
  <c r="P51" i="2"/>
  <c r="L51" i="2"/>
  <c r="I51" i="2"/>
  <c r="F51" i="2"/>
  <c r="Q50" i="2"/>
  <c r="P50" i="2"/>
  <c r="O50" i="2" s="1"/>
  <c r="U50" i="2" s="1"/>
  <c r="L50" i="2"/>
  <c r="I50" i="2"/>
  <c r="F50" i="2"/>
  <c r="Q49" i="2"/>
  <c r="P49" i="2"/>
  <c r="L49" i="2"/>
  <c r="I49" i="2"/>
  <c r="F49" i="2"/>
  <c r="Q47" i="2"/>
  <c r="P47" i="2"/>
  <c r="O47" i="2" s="1"/>
  <c r="L47" i="2"/>
  <c r="I47" i="2"/>
  <c r="F47" i="2"/>
  <c r="Q46" i="2"/>
  <c r="P46" i="2"/>
  <c r="L46" i="2"/>
  <c r="I46" i="2"/>
  <c r="F46" i="2"/>
  <c r="Q45" i="2"/>
  <c r="P45" i="2"/>
  <c r="O45" i="2" s="1"/>
  <c r="U45" i="2" s="1"/>
  <c r="L45" i="2"/>
  <c r="I45" i="2"/>
  <c r="F45" i="2"/>
  <c r="N44" i="2"/>
  <c r="M44" i="2"/>
  <c r="L44" i="2" s="1"/>
  <c r="K44" i="2"/>
  <c r="J44" i="2"/>
  <c r="H44" i="2"/>
  <c r="F44" i="2" s="1"/>
  <c r="G44" i="2"/>
  <c r="Q43" i="2"/>
  <c r="P43" i="2"/>
  <c r="O43" i="2" s="1"/>
  <c r="U43" i="2" s="1"/>
  <c r="L43" i="2"/>
  <c r="I43" i="2"/>
  <c r="F43" i="2"/>
  <c r="Q41" i="2"/>
  <c r="P41" i="2"/>
  <c r="O41" i="2" s="1"/>
  <c r="L41" i="2"/>
  <c r="I41" i="2"/>
  <c r="F41" i="2"/>
  <c r="Q40" i="2"/>
  <c r="P40" i="2"/>
  <c r="O40" i="2" s="1"/>
  <c r="U40" i="2" s="1"/>
  <c r="L40" i="2"/>
  <c r="I40" i="2"/>
  <c r="F40" i="2"/>
  <c r="Q39" i="2"/>
  <c r="P39" i="2"/>
  <c r="L39" i="2"/>
  <c r="I39" i="2"/>
  <c r="F39" i="2"/>
  <c r="Q38" i="2"/>
  <c r="P38" i="2"/>
  <c r="O38" i="2" s="1"/>
  <c r="L38" i="2"/>
  <c r="I38" i="2"/>
  <c r="F38" i="2"/>
  <c r="Q37" i="2"/>
  <c r="P37" i="2"/>
  <c r="L37" i="2"/>
  <c r="I37" i="2"/>
  <c r="F37" i="2"/>
  <c r="Q35" i="2"/>
  <c r="P35" i="2"/>
  <c r="L35" i="2"/>
  <c r="I35" i="2"/>
  <c r="F35" i="2"/>
  <c r="Q34" i="2"/>
  <c r="P34" i="2"/>
  <c r="O34" i="2" s="1"/>
  <c r="L34" i="2"/>
  <c r="I34" i="2"/>
  <c r="F34" i="2"/>
  <c r="Q33" i="2"/>
  <c r="P33" i="2"/>
  <c r="L33" i="2"/>
  <c r="I33" i="2"/>
  <c r="F33" i="2"/>
  <c r="Q32" i="2"/>
  <c r="P32" i="2"/>
  <c r="L32" i="2"/>
  <c r="I32" i="2"/>
  <c r="F32" i="2"/>
  <c r="Q31" i="2"/>
  <c r="P31" i="2"/>
  <c r="O31" i="2" s="1"/>
  <c r="L31" i="2"/>
  <c r="I31" i="2"/>
  <c r="F31" i="2"/>
  <c r="Q29" i="2"/>
  <c r="P29" i="2"/>
  <c r="L29" i="2"/>
  <c r="I29" i="2"/>
  <c r="F29" i="2"/>
  <c r="N28" i="2"/>
  <c r="M28" i="2"/>
  <c r="K28" i="2"/>
  <c r="J28" i="2"/>
  <c r="H28" i="2"/>
  <c r="G28" i="2"/>
  <c r="Q27" i="2"/>
  <c r="P27" i="2"/>
  <c r="L27" i="2"/>
  <c r="I27" i="2"/>
  <c r="F27" i="2"/>
  <c r="Q26" i="2"/>
  <c r="P26" i="2"/>
  <c r="O26" i="2" s="1"/>
  <c r="L26" i="2"/>
  <c r="I26" i="2"/>
  <c r="F26" i="2"/>
  <c r="Q25" i="2"/>
  <c r="P25" i="2"/>
  <c r="O25" i="2" s="1"/>
  <c r="L25" i="2"/>
  <c r="I25" i="2"/>
  <c r="F25" i="2"/>
  <c r="Q23" i="2"/>
  <c r="P23" i="2"/>
  <c r="L23" i="2"/>
  <c r="I23" i="2"/>
  <c r="F23" i="2"/>
  <c r="Q22" i="2"/>
  <c r="P22" i="2"/>
  <c r="O22" i="2" s="1"/>
  <c r="L22" i="2"/>
  <c r="I22" i="2"/>
  <c r="F22" i="2"/>
  <c r="Q21" i="2"/>
  <c r="P21" i="2"/>
  <c r="L21" i="2"/>
  <c r="I21" i="2"/>
  <c r="F21" i="2"/>
  <c r="Q20" i="2"/>
  <c r="P20" i="2"/>
  <c r="L20" i="2"/>
  <c r="I20" i="2"/>
  <c r="F20" i="2"/>
  <c r="Q19" i="2"/>
  <c r="P19" i="2"/>
  <c r="O19" i="2" s="1"/>
  <c r="L19" i="2"/>
  <c r="I19" i="2"/>
  <c r="F19" i="2"/>
  <c r="Q17" i="2"/>
  <c r="P17" i="2"/>
  <c r="L17" i="2"/>
  <c r="I17" i="2"/>
  <c r="F17" i="2"/>
  <c r="Q16" i="2"/>
  <c r="P16" i="2"/>
  <c r="L16" i="2"/>
  <c r="I16" i="2"/>
  <c r="F16" i="2"/>
  <c r="Q15" i="2"/>
  <c r="P15" i="2"/>
  <c r="O15" i="2" s="1"/>
  <c r="L15" i="2"/>
  <c r="I15" i="2"/>
  <c r="F15" i="2"/>
  <c r="N14" i="2"/>
  <c r="M14" i="2"/>
  <c r="K14" i="2"/>
  <c r="J14" i="2"/>
  <c r="H14" i="2"/>
  <c r="G14" i="2"/>
  <c r="Q11" i="2"/>
  <c r="P11" i="2"/>
  <c r="L11" i="2"/>
  <c r="I11" i="2"/>
  <c r="F11" i="2"/>
  <c r="O16" i="2" l="1"/>
  <c r="O32" i="2"/>
  <c r="U32" i="2" s="1"/>
  <c r="O39" i="2"/>
  <c r="K13" i="2"/>
  <c r="K9" i="2" s="1"/>
  <c r="U38" i="2"/>
  <c r="U47" i="2"/>
  <c r="O11" i="2"/>
  <c r="U11" i="2" s="1"/>
  <c r="O21" i="2"/>
  <c r="O29" i="2"/>
  <c r="O37" i="2"/>
  <c r="U37" i="2" s="1"/>
  <c r="I44" i="2"/>
  <c r="O62" i="2"/>
  <c r="U62" i="2" s="1"/>
  <c r="O20" i="2"/>
  <c r="U20" i="2" s="1"/>
  <c r="U59" i="2"/>
  <c r="U57" i="2"/>
  <c r="L55" i="2"/>
  <c r="M13" i="2"/>
  <c r="M9" i="2" s="1"/>
  <c r="P44" i="2"/>
  <c r="J13" i="2"/>
  <c r="I13" i="2" s="1"/>
  <c r="H13" i="2"/>
  <c r="H9" i="2" s="1"/>
  <c r="G13" i="2"/>
  <c r="G9" i="2" s="1"/>
  <c r="O35" i="2"/>
  <c r="U35" i="2"/>
  <c r="P28" i="2"/>
  <c r="L28" i="2"/>
  <c r="I28" i="2"/>
  <c r="O23" i="2"/>
  <c r="U23" i="2" s="1"/>
  <c r="U16" i="2"/>
  <c r="L14" i="2"/>
  <c r="P55" i="2"/>
  <c r="U34" i="2"/>
  <c r="F14" i="2"/>
  <c r="O27" i="2"/>
  <c r="U27" i="2" s="1"/>
  <c r="F28" i="2"/>
  <c r="O33" i="2"/>
  <c r="U33" i="2" s="1"/>
  <c r="O46" i="2"/>
  <c r="U46" i="2" s="1"/>
  <c r="O49" i="2"/>
  <c r="U49" i="2" s="1"/>
  <c r="O51" i="2"/>
  <c r="U51" i="2" s="1"/>
  <c r="O53" i="2"/>
  <c r="U53" i="2" s="1"/>
  <c r="O56" i="2"/>
  <c r="U56" i="2" s="1"/>
  <c r="O58" i="2"/>
  <c r="U58" i="2" s="1"/>
  <c r="O61" i="2"/>
  <c r="U61" i="2" s="1"/>
  <c r="O64" i="2"/>
  <c r="U64" i="2" s="1"/>
  <c r="Q55" i="2"/>
  <c r="N13" i="2"/>
  <c r="Q44" i="2"/>
  <c r="O44" i="2" s="1"/>
  <c r="U44" i="2" s="1"/>
  <c r="U31" i="2"/>
  <c r="Q14" i="2"/>
  <c r="U19" i="2"/>
  <c r="U22" i="2"/>
  <c r="U26" i="2"/>
  <c r="U29" i="2"/>
  <c r="U39" i="2"/>
  <c r="I14" i="2"/>
  <c r="O17" i="2"/>
  <c r="U17" i="2" s="1"/>
  <c r="U21" i="2"/>
  <c r="U25" i="2"/>
  <c r="P14" i="2"/>
  <c r="U15" i="2"/>
  <c r="Q28" i="2"/>
  <c r="O28" i="2" s="1"/>
  <c r="U41" i="2"/>
  <c r="I55" i="2"/>
  <c r="U28" i="2" l="1"/>
  <c r="J9" i="2"/>
  <c r="F9" i="2"/>
  <c r="Q13" i="2"/>
  <c r="F13" i="2"/>
  <c r="P13" i="2"/>
  <c r="O13" i="2" s="1"/>
  <c r="U13" i="2" s="1"/>
  <c r="O14" i="2"/>
  <c r="U14" i="2" s="1"/>
  <c r="O55" i="2"/>
  <c r="U55" i="2" s="1"/>
  <c r="L13" i="2"/>
  <c r="N9" i="2"/>
  <c r="I9" i="2"/>
  <c r="P9" i="2"/>
  <c r="L9" i="2" l="1"/>
  <c r="Q9" i="2"/>
  <c r="O9" i="2" s="1"/>
  <c r="U9" i="2" s="1"/>
</calcChain>
</file>

<file path=xl/sharedStrings.xml><?xml version="1.0" encoding="utf-8"?>
<sst xmlns="http://schemas.openxmlformats.org/spreadsheetml/2006/main" count="472" uniqueCount="133">
  <si>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</si>
  <si>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</si>
  <si>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</si>
  <si>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</si>
  <si>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</si>
  <si>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</si>
  <si>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</si>
  <si>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</si>
  <si>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</si>
  <si>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</si>
  <si>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</si>
  <si>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</si>
  <si>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</si>
  <si>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</si>
  <si>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</si>
  <si>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</si>
  <si>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</si>
  <si>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</si>
  <si>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</si>
  <si>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</si>
  <si>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</si>
  <si>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</si>
  <si>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</si>
  <si>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</si>
  <si>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</si>
  <si>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</si>
  <si>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</si>
  <si>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</si>
  <si>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</si>
  <si>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</si>
  <si>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</si>
  <si>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</si>
  <si>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</si>
  <si>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</si>
  <si>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</si>
  <si>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</si>
  <si>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</si>
  <si>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</si>
  <si>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</si>
  <si>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</si>
  <si>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</si>
  <si>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</si>
  <si>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</si>
  <si>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</si>
  <si>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</si>
  <si>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</si>
  <si>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</si>
  <si>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</si>
  <si>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</si>
  <si>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</si>
  <si>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</si>
  <si>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</si>
  <si>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</si>
  <si>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</si>
  <si>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</si>
  <si>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</si>
  <si>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</si>
  <si>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</si>
  <si>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</si>
  <si>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</si>
  <si>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</si>
  <si>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</si>
  <si>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</si>
  <si>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１　品目別月間入・出庫量及び月末在庫量（令和2年7月分）</t>
    <phoneticPr fontId="6"/>
  </si>
  <si>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</si>
  <si>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</si>
  <si>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</si>
  <si>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</si>
  <si>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</si>
  <si>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</si>
  <si>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</si>
  <si>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</si>
  <si>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</si>
  <si>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</si>
  <si>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</si>
  <si>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</si>
  <si>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</si>
  <si>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水産物計</t>
    <phoneticPr fontId="8"/>
  </si>
  <si>
    <t xml:space="preserve"> </t>
  </si>
  <si>
    <t>注：調査市町の範囲は令和2年1月1日現在のものであり、それ以降に合併が行われた市町については旧市町を調査範囲としている。</t>
    <rPh sb="10" eb="12">
      <t>レイワ</t>
    </rPh>
    <phoneticPr fontId="8"/>
  </si>
  <si>
    <t>　  調査対象数が3未満の場合には、調査結果の秘密の保護の観点から「X」表示とする秘匿措置を施している。</t>
    <phoneticPr fontId="8"/>
  </si>
  <si>
    <t>　２　主要品目別月末在庫量の上位７市町（令和2年7月分）</t>
    <phoneticPr fontId="6"/>
  </si>
  <si>
    <t>東京都区部</t>
  </si>
  <si>
    <t>福岡市</t>
  </si>
  <si>
    <t>焼津市</t>
  </si>
  <si>
    <t>大阪市</t>
  </si>
  <si>
    <t>神戸市</t>
  </si>
  <si>
    <t>八戸市</t>
  </si>
  <si>
    <t>仙台市</t>
  </si>
  <si>
    <t>名古屋市</t>
  </si>
  <si>
    <t>下関市</t>
  </si>
  <si>
    <t>金沢市</t>
  </si>
  <si>
    <t>川崎市</t>
  </si>
  <si>
    <t>札幌市</t>
  </si>
  <si>
    <t>稚内市</t>
  </si>
  <si>
    <t>気仙沼市</t>
  </si>
  <si>
    <t>静岡市</t>
  </si>
  <si>
    <t>石巻市</t>
  </si>
  <si>
    <t>神栖市</t>
  </si>
  <si>
    <t>女川町</t>
  </si>
  <si>
    <t>銚子市</t>
  </si>
  <si>
    <t>三浦市</t>
  </si>
  <si>
    <t>いわき市</t>
  </si>
  <si>
    <t>指宿市</t>
  </si>
  <si>
    <t>枕崎市</t>
  </si>
  <si>
    <t>横浜市</t>
  </si>
  <si>
    <t>船橋市</t>
  </si>
  <si>
    <t>大船渡市</t>
  </si>
  <si>
    <t>小樽市</t>
  </si>
  <si>
    <t>白糠町</t>
  </si>
  <si>
    <t>新潟市</t>
  </si>
  <si>
    <t>函館市</t>
  </si>
  <si>
    <t>釧路市</t>
  </si>
  <si>
    <t>境港市</t>
  </si>
  <si>
    <t>唐津市</t>
  </si>
  <si>
    <t>鹿児島市</t>
  </si>
  <si>
    <t>長崎市</t>
  </si>
  <si>
    <t>沼津市</t>
  </si>
  <si>
    <t>浜田市</t>
  </si>
  <si>
    <t>釜石市</t>
  </si>
  <si>
    <t>塩釜市</t>
  </si>
  <si>
    <t>留萌市</t>
  </si>
  <si>
    <t>紋別市</t>
  </si>
  <si>
    <t>佐世保市</t>
  </si>
  <si>
    <t>青森市</t>
  </si>
  <si>
    <t>広島市</t>
  </si>
  <si>
    <t>ひたちなか市</t>
  </si>
  <si>
    <t>北九州市</t>
  </si>
  <si>
    <t>根室市</t>
  </si>
  <si>
    <t>那覇市</t>
  </si>
  <si>
    <t>X</t>
    <phoneticPr fontId="3"/>
  </si>
  <si>
    <t>-</t>
    <phoneticPr fontId="3"/>
  </si>
  <si>
    <t>塩釜市</t>
    <rPh sb="0" eb="3">
      <t>シオガマシ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</si>
</sst>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7">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applyFill="1"/>
    <xf numFmtId="0" fontId="7" fillId="0" borderId="0" xfId="1" applyFont="1" applyFill="1" applyAlignment="1">
      <alignment horizontal="distributed" vertical="center"/>
    </xf>
    <xf numFmtId="0" fontId="7" fillId="0" borderId="0" xfId="1" applyFont="1" applyFill="1" applyAlignment="1">
      <alignment horizontal="center"/>
    </xf>
    <xf numFmtId="0" fontId="7" fillId="0" borderId="0" xfId="1" applyFont="1" applyFill="1" applyAlignment="1">
      <alignment horizontal="right"/>
    </xf>
    <xf numFmtId="0" fontId="7" fillId="0" borderId="0" xfId="1" applyFont="1" applyFill="1" applyAlignment="1">
      <alignment horizontal="distributed"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7"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6"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182" fontId="5" fillId="0" borderId="0" xfId="1" applyNumberFormat="1" applyFont="1" applyFill="1" applyAlignment="1">
      <alignment horizontal="left"/>
    </xf>
  </cellXfs>
  <cellStyles count="2">
    <cellStyle name="標準" xfId="0" builtinId="0"/>
    <cellStyle name="標準 2" xfId="1" xr:uid="{5978D262-60C7-4614-A853-B05EB66CCA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201BF-AE57-47E1-AB29-A1B2E58FE513}">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56" t="s">
        <v>63</v>
      </c>
      <c r="B3" s="56"/>
      <c r="C3" s="56"/>
      <c r="D3" s="56"/>
      <c r="E3" s="56"/>
      <c r="F3" s="56"/>
      <c r="G3" s="56"/>
      <c r="H3" s="56"/>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57" t="s">
        <v>2</v>
      </c>
      <c r="B5" s="57"/>
      <c r="C5" s="57"/>
      <c r="D5" s="57"/>
      <c r="E5" s="45"/>
      <c r="F5" s="60" t="s">
        <v>3</v>
      </c>
      <c r="G5" s="59"/>
      <c r="H5" s="47"/>
      <c r="I5" s="61" t="s">
        <v>4</v>
      </c>
      <c r="J5" s="61"/>
      <c r="K5" s="61"/>
      <c r="L5" s="51" t="s">
        <v>5</v>
      </c>
      <c r="M5" s="62"/>
      <c r="N5" s="62"/>
      <c r="O5" s="50" t="s">
        <v>6</v>
      </c>
      <c r="P5" s="51"/>
      <c r="Q5" s="52"/>
      <c r="R5" s="50" t="s">
        <v>7</v>
      </c>
      <c r="S5" s="51"/>
      <c r="T5" s="51"/>
      <c r="U5" s="53" t="s">
        <v>8</v>
      </c>
      <c r="V5" s="7"/>
    </row>
    <row r="6" spans="1:22" s="8" customFormat="1" ht="18" customHeight="1" x14ac:dyDescent="0.15">
      <c r="A6" s="58"/>
      <c r="B6" s="58"/>
      <c r="C6" s="58"/>
      <c r="D6" s="58"/>
      <c r="E6" s="45"/>
      <c r="F6" s="65" t="s">
        <v>9</v>
      </c>
      <c r="G6" s="65" t="s">
        <v>10</v>
      </c>
      <c r="H6" s="65" t="s">
        <v>11</v>
      </c>
      <c r="I6" s="43" t="s">
        <v>9</v>
      </c>
      <c r="J6" s="43" t="s">
        <v>10</v>
      </c>
      <c r="K6" s="43" t="s">
        <v>11</v>
      </c>
      <c r="L6" s="45" t="s">
        <v>12</v>
      </c>
      <c r="M6" s="47" t="s">
        <v>13</v>
      </c>
      <c r="N6" s="49" t="s">
        <v>14</v>
      </c>
      <c r="O6" s="43" t="s">
        <v>12</v>
      </c>
      <c r="P6" s="43" t="s">
        <v>13</v>
      </c>
      <c r="Q6" s="43" t="s">
        <v>14</v>
      </c>
      <c r="R6" s="63" t="s">
        <v>15</v>
      </c>
      <c r="S6" s="63" t="s">
        <v>16</v>
      </c>
      <c r="T6" s="63" t="s">
        <v>17</v>
      </c>
      <c r="U6" s="54"/>
      <c r="V6" s="7"/>
    </row>
    <row r="7" spans="1:22" s="8" customFormat="1" ht="18" customHeight="1" x14ac:dyDescent="0.15">
      <c r="A7" s="59"/>
      <c r="B7" s="59"/>
      <c r="C7" s="59"/>
      <c r="D7" s="59"/>
      <c r="E7" s="47"/>
      <c r="F7" s="49"/>
      <c r="G7" s="49"/>
      <c r="H7" s="49"/>
      <c r="I7" s="43"/>
      <c r="J7" s="43"/>
      <c r="K7" s="43"/>
      <c r="L7" s="46"/>
      <c r="M7" s="48"/>
      <c r="N7" s="44"/>
      <c r="O7" s="44"/>
      <c r="P7" s="44"/>
      <c r="Q7" s="44"/>
      <c r="R7" s="64"/>
      <c r="S7" s="64"/>
      <c r="T7" s="64"/>
      <c r="U7" s="55"/>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42" t="s">
        <v>19</v>
      </c>
      <c r="B9" s="42"/>
      <c r="C9" s="42"/>
      <c r="D9" s="42"/>
      <c r="E9" s="13">
        <v>1</v>
      </c>
      <c r="F9" s="14">
        <f>IF(ISERR(G9+H9),"-",G9+H9)</f>
        <v>761434.00500000012</v>
      </c>
      <c r="G9" s="15">
        <f>SUBTOTAL(9,G11:G64)</f>
        <v>377899.1860000001</v>
      </c>
      <c r="H9" s="15">
        <f>SUBTOTAL(9,H11:H64)</f>
        <v>383534.81899999996</v>
      </c>
      <c r="I9" s="14">
        <f>IF(ISERR(J9+K9),"-",J9+K9)</f>
        <v>235837.587</v>
      </c>
      <c r="J9" s="15">
        <f>SUBTOTAL(9,J11:J64)</f>
        <v>115880.62999999999</v>
      </c>
      <c r="K9" s="15">
        <f>SUBTOTAL(9,K11:K64)</f>
        <v>119956.95699999999</v>
      </c>
      <c r="L9" s="14">
        <f>IF(ISERR(M9+N9),"-",M9+N9)</f>
        <v>249446.04099999997</v>
      </c>
      <c r="M9" s="15">
        <f>SUBTOTAL(9,M11:M64)</f>
        <v>122898.95299999996</v>
      </c>
      <c r="N9" s="15">
        <f>SUBTOTAL(9,N11:N64)</f>
        <v>126547.088</v>
      </c>
      <c r="O9" s="14">
        <f>IF(ISERR(P9+Q9),"-",P9+Q9)</f>
        <v>747825.55100000009</v>
      </c>
      <c r="P9" s="14">
        <f>IF(ISERR(G9+J9-M9),"-",G9+J9-M9)</f>
        <v>370880.86300000013</v>
      </c>
      <c r="Q9" s="14">
        <f>IF(ISERR(H9+K9-N9),"-",H9+K9-N9)</f>
        <v>376944.68799999997</v>
      </c>
      <c r="R9" s="16">
        <v>93.246284653740943</v>
      </c>
      <c r="S9" s="16">
        <v>96.179961214413453</v>
      </c>
      <c r="T9" s="16">
        <v>96.051218655177237</v>
      </c>
      <c r="U9" s="16">
        <f>IF(ISERR(O9/F9*100),"-",O9/F9*100)</f>
        <v>98.212786149470688</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42" t="s">
        <v>20</v>
      </c>
      <c r="B11" s="42"/>
      <c r="C11" s="42"/>
      <c r="D11" s="42"/>
      <c r="E11" s="13">
        <v>2</v>
      </c>
      <c r="F11" s="14">
        <f>IF(ISERR(G11+H11),"-",G11+H11)</f>
        <v>437.21899999999999</v>
      </c>
      <c r="G11" s="15">
        <v>126</v>
      </c>
      <c r="H11" s="15">
        <v>311.21899999999999</v>
      </c>
      <c r="I11" s="14">
        <f>IF(ISERR(J11+K11),"-",J11+K11)</f>
        <v>6252.9</v>
      </c>
      <c r="J11" s="15">
        <v>2201</v>
      </c>
      <c r="K11" s="15">
        <v>4051.9</v>
      </c>
      <c r="L11" s="14">
        <f>IF(ISERR(M11+N11),"-",M11+N11)</f>
        <v>6150.9780000000001</v>
      </c>
      <c r="M11" s="14">
        <v>2189</v>
      </c>
      <c r="N11" s="14">
        <v>3961.9780000000001</v>
      </c>
      <c r="O11" s="14">
        <f>IF(ISERR(P11+Q11),"-",P11+Q11)</f>
        <v>539.14099999999962</v>
      </c>
      <c r="P11" s="14">
        <f>IF(ISERR(G11+J11-M11),"-",G11+J11-M11)</f>
        <v>138</v>
      </c>
      <c r="Q11" s="14">
        <f>IF(ISERR(H11+K11-N11),"-",H11+K11-N11)</f>
        <v>401.14099999999962</v>
      </c>
      <c r="R11" s="16">
        <v>89.690916401077573</v>
      </c>
      <c r="S11" s="16">
        <v>88.143553417391246</v>
      </c>
      <c r="T11" s="16">
        <v>137.80736552598441</v>
      </c>
      <c r="U11" s="16">
        <f>IF(ISERR(O11/F11*100),"-",O11/F11*100)</f>
        <v>123.31142974115939</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42" t="s">
        <v>21</v>
      </c>
      <c r="B13" s="42"/>
      <c r="C13" s="42"/>
      <c r="D13" s="42"/>
      <c r="E13" s="13">
        <v>3</v>
      </c>
      <c r="F13" s="14">
        <f>IF(ISERR(G13+H13),"-",G13+H13)</f>
        <v>649225.27800000005</v>
      </c>
      <c r="G13" s="15">
        <f>SUBTOTAL(9,G14:G53)</f>
        <v>320457.57700000005</v>
      </c>
      <c r="H13" s="15">
        <f>SUBTOTAL(9,H14:H53)</f>
        <v>328767.701</v>
      </c>
      <c r="I13" s="14">
        <f>IF(ISERR(J13+K13),"-",J13+K13)</f>
        <v>186924.26199999999</v>
      </c>
      <c r="J13" s="15">
        <f>SUBTOTAL(9,J14:J53)</f>
        <v>93177.359999999986</v>
      </c>
      <c r="K13" s="15">
        <f>SUBTOTAL(9,K14:K53)</f>
        <v>93746.901999999987</v>
      </c>
      <c r="L13" s="14">
        <f>IF(ISERR(M13+N13),"-",M13+N13)</f>
        <v>199971.03299999997</v>
      </c>
      <c r="M13" s="15">
        <f>SUBTOTAL(9,M14:M53)</f>
        <v>101209.44299999997</v>
      </c>
      <c r="N13" s="15">
        <f>SUBTOTAL(9,N14:N53)</f>
        <v>98761.59</v>
      </c>
      <c r="O13" s="14">
        <f>IF(ISERR(P13+Q13),"-",P13+Q13)</f>
        <v>636178.5070000001</v>
      </c>
      <c r="P13" s="14">
        <f t="shared" ref="P13:Q17" si="0">IF(ISERR(G13+J13-M13),"-",G13+J13-M13)</f>
        <v>312425.49400000006</v>
      </c>
      <c r="Q13" s="14">
        <f t="shared" si="0"/>
        <v>323753.01300000004</v>
      </c>
      <c r="R13" s="16">
        <v>91.615066318819117</v>
      </c>
      <c r="S13" s="16">
        <v>95.185244234913483</v>
      </c>
      <c r="T13" s="16">
        <v>96.170729262070509</v>
      </c>
      <c r="U13" s="16">
        <f>IF(ISERR(O13/F13*100),"-",O13/F13*100)</f>
        <v>97.990409270539828</v>
      </c>
      <c r="V13" s="16"/>
    </row>
    <row r="14" spans="1:22" s="8" customFormat="1" ht="12" customHeight="1" x14ac:dyDescent="0.15">
      <c r="A14" s="17"/>
      <c r="B14" s="17"/>
      <c r="C14" s="42" t="s">
        <v>22</v>
      </c>
      <c r="D14" s="42"/>
      <c r="E14" s="13">
        <v>4</v>
      </c>
      <c r="F14" s="14">
        <f>IF(ISERR(G14+H14),"-",G14+H14)</f>
        <v>48195.760999999999</v>
      </c>
      <c r="G14" s="15">
        <f>SUBTOTAL(9,G15:G21)</f>
        <v>44256.392999999996</v>
      </c>
      <c r="H14" s="15">
        <f>SUBTOTAL(9,H15:H21)</f>
        <v>3939.3680000000004</v>
      </c>
      <c r="I14" s="14">
        <f>IF(ISERR(J14+K14),"-",J14+K14)</f>
        <v>20295.283000000003</v>
      </c>
      <c r="J14" s="15">
        <f>SUBTOTAL(9,J15:J21)</f>
        <v>17298.758000000002</v>
      </c>
      <c r="K14" s="15">
        <f>SUBTOTAL(9,K15:K21)</f>
        <v>2996.5250000000001</v>
      </c>
      <c r="L14" s="14">
        <f>IF(ISERR(M14+N14),"-",M14+N14)</f>
        <v>22019.609999999997</v>
      </c>
      <c r="M14" s="15">
        <f>SUBTOTAL(9,M15:M21)</f>
        <v>18969.302999999996</v>
      </c>
      <c r="N14" s="15">
        <f>SUBTOTAL(9,N15:N21)</f>
        <v>3050.3070000000002</v>
      </c>
      <c r="O14" s="14">
        <f>IF(ISERR(P14+Q14),"-",P14+Q14)</f>
        <v>46471.434000000001</v>
      </c>
      <c r="P14" s="14">
        <f t="shared" si="0"/>
        <v>42585.847999999998</v>
      </c>
      <c r="Q14" s="14">
        <f t="shared" si="0"/>
        <v>3885.5859999999998</v>
      </c>
      <c r="R14" s="16">
        <v>102.15260707620926</v>
      </c>
      <c r="S14" s="16">
        <v>111.91170517060769</v>
      </c>
      <c r="T14" s="16">
        <v>119.9831813227708</v>
      </c>
      <c r="U14" s="16">
        <f>IF(ISERR(O14/F14*100),"-",O14/F14*100)</f>
        <v>96.422243441700189</v>
      </c>
      <c r="V14" s="16"/>
    </row>
    <row r="15" spans="1:22" s="8" customFormat="1" ht="12" customHeight="1" x14ac:dyDescent="0.15">
      <c r="A15" s="17"/>
      <c r="B15" s="17"/>
      <c r="C15" s="17"/>
      <c r="D15" s="17" t="s">
        <v>23</v>
      </c>
      <c r="E15" s="13">
        <v>5</v>
      </c>
      <c r="F15" s="14">
        <f>IF(ISERR(G15+H15),"-",G15+H15)</f>
        <v>10033.133</v>
      </c>
      <c r="G15" s="15">
        <v>10006.102999999999</v>
      </c>
      <c r="H15" s="15">
        <v>27.03</v>
      </c>
      <c r="I15" s="14">
        <f>IF(ISERR(J15+K15),"-",J15+K15)</f>
        <v>2984.335</v>
      </c>
      <c r="J15" s="15">
        <v>2925.335</v>
      </c>
      <c r="K15" s="15">
        <v>59</v>
      </c>
      <c r="L15" s="14">
        <f>IF(ISERR(M15+N15),"-",M15+N15)</f>
        <v>3777.0740000000001</v>
      </c>
      <c r="M15" s="14">
        <v>3714.0740000000001</v>
      </c>
      <c r="N15" s="14">
        <v>63</v>
      </c>
      <c r="O15" s="14">
        <f>IF(ISERR(P15+Q15),"-",P15+Q15)</f>
        <v>9240.3939999999984</v>
      </c>
      <c r="P15" s="14">
        <f t="shared" si="0"/>
        <v>9217.3639999999978</v>
      </c>
      <c r="Q15" s="14">
        <f t="shared" si="0"/>
        <v>23.03</v>
      </c>
      <c r="R15" s="16">
        <v>141.09649394382498</v>
      </c>
      <c r="S15" s="16">
        <v>249.39105229286798</v>
      </c>
      <c r="T15" s="16">
        <v>294.84997492875846</v>
      </c>
      <c r="U15" s="16">
        <f>IF(ISERR(O15/F15*100),"-",O15/F15*100)</f>
        <v>92.098789082134147</v>
      </c>
      <c r="V15" s="16"/>
    </row>
    <row r="16" spans="1:22" s="8" customFormat="1" ht="12" customHeight="1" x14ac:dyDescent="0.15">
      <c r="A16" s="17"/>
      <c r="B16" s="17"/>
      <c r="C16" s="17"/>
      <c r="D16" s="17" t="s">
        <v>24</v>
      </c>
      <c r="E16" s="13">
        <v>6</v>
      </c>
      <c r="F16" s="14">
        <f>IF(ISERR(G16+H16),"-",G16+H16)</f>
        <v>13071.947999999999</v>
      </c>
      <c r="G16" s="15">
        <v>12681.567999999999</v>
      </c>
      <c r="H16" s="15">
        <v>390.38</v>
      </c>
      <c r="I16" s="14">
        <f>IF(ISERR(J16+K16),"-",J16+K16)</f>
        <v>7206.116</v>
      </c>
      <c r="J16" s="15">
        <v>6896.116</v>
      </c>
      <c r="K16" s="15">
        <v>310</v>
      </c>
      <c r="L16" s="14">
        <f>IF(ISERR(M16+N16),"-",M16+N16)</f>
        <v>6865.442</v>
      </c>
      <c r="M16" s="14">
        <v>6554.8419999999996</v>
      </c>
      <c r="N16" s="14">
        <v>310.60000000000002</v>
      </c>
      <c r="O16" s="14">
        <f>IF(ISERR(P16+Q16),"-",P16+Q16)</f>
        <v>13412.622000000001</v>
      </c>
      <c r="P16" s="14">
        <f t="shared" si="0"/>
        <v>13022.842000000001</v>
      </c>
      <c r="Q16" s="14">
        <f t="shared" si="0"/>
        <v>389.78</v>
      </c>
      <c r="R16" s="16">
        <v>138.20554704331005</v>
      </c>
      <c r="S16" s="16">
        <v>125.85025030091072</v>
      </c>
      <c r="T16" s="16">
        <v>149.27195930531303</v>
      </c>
      <c r="U16" s="16">
        <f>IF(ISERR(O16/F16*100),"-",O16/F16*100)</f>
        <v>102.60614561808235</v>
      </c>
      <c r="V16" s="16"/>
    </row>
    <row r="17" spans="1:22" s="8" customFormat="1" ht="12" customHeight="1" x14ac:dyDescent="0.15">
      <c r="A17" s="17"/>
      <c r="B17" s="17"/>
      <c r="C17" s="17"/>
      <c r="D17" s="17" t="s">
        <v>25</v>
      </c>
      <c r="E17" s="13">
        <v>7</v>
      </c>
      <c r="F17" s="14">
        <f>IF(ISERR(G17+H17),"-",G17+H17)</f>
        <v>14183.172</v>
      </c>
      <c r="G17" s="15">
        <v>13870.902</v>
      </c>
      <c r="H17" s="15">
        <v>312.27</v>
      </c>
      <c r="I17" s="14">
        <f>IF(ISERR(J17+K17),"-",J17+K17)</f>
        <v>6128.4369999999999</v>
      </c>
      <c r="J17" s="15">
        <v>5772.4369999999999</v>
      </c>
      <c r="K17" s="15">
        <v>356</v>
      </c>
      <c r="L17" s="14">
        <f>IF(ISERR(M17+N17),"-",M17+N17)</f>
        <v>6876.4229999999998</v>
      </c>
      <c r="M17" s="14">
        <v>6541.1229999999996</v>
      </c>
      <c r="N17" s="14">
        <v>335.3</v>
      </c>
      <c r="O17" s="14">
        <f>IF(ISERR(P17+Q17),"-",P17+Q17)</f>
        <v>13435.186</v>
      </c>
      <c r="P17" s="14">
        <f t="shared" si="0"/>
        <v>13102.216</v>
      </c>
      <c r="Q17" s="14">
        <f t="shared" si="0"/>
        <v>332.96999999999997</v>
      </c>
      <c r="R17" s="16">
        <v>71.425181571705807</v>
      </c>
      <c r="S17" s="16">
        <v>87.51235291010704</v>
      </c>
      <c r="T17" s="16">
        <v>85.46466474109944</v>
      </c>
      <c r="U17" s="16">
        <f>IF(ISERR(O17/F17*100),"-",O17/F17*100)</f>
        <v>94.726243184528812</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3698.8139999999999</v>
      </c>
      <c r="G19" s="15">
        <v>3596.9639999999999</v>
      </c>
      <c r="H19" s="15">
        <v>101.85</v>
      </c>
      <c r="I19" s="14">
        <f>IF(ISERR(J19+K19),"-",J19+K19)</f>
        <v>728.02300000000002</v>
      </c>
      <c r="J19" s="15">
        <v>559.02300000000002</v>
      </c>
      <c r="K19" s="15">
        <v>169</v>
      </c>
      <c r="L19" s="14">
        <f>IF(ISERR(M19+N19),"-",M19+N19)</f>
        <v>1218.088</v>
      </c>
      <c r="M19" s="14">
        <v>1045.088</v>
      </c>
      <c r="N19" s="14">
        <v>173</v>
      </c>
      <c r="O19" s="14">
        <f>IF(ISERR(P19+Q19),"-",P19+Q19)</f>
        <v>3208.7490000000003</v>
      </c>
      <c r="P19" s="14">
        <f t="shared" ref="P19:Q23" si="1">IF(ISERR(G19+J19-M19),"-",G19+J19-M19)</f>
        <v>3110.8990000000003</v>
      </c>
      <c r="Q19" s="14">
        <f t="shared" si="1"/>
        <v>97.850000000000023</v>
      </c>
      <c r="R19" s="16">
        <v>131.08013460496252</v>
      </c>
      <c r="S19" s="16">
        <v>89.332766182143544</v>
      </c>
      <c r="T19" s="16">
        <v>76.75188091500948</v>
      </c>
      <c r="U19" s="16">
        <f>IF(ISERR(O19/F19*100),"-",O19/F19*100)</f>
        <v>86.750753079230265</v>
      </c>
      <c r="V19" s="16"/>
    </row>
    <row r="20" spans="1:22" s="8" customFormat="1" ht="12" customHeight="1" x14ac:dyDescent="0.15">
      <c r="A20" s="17"/>
      <c r="B20" s="17"/>
      <c r="C20" s="17"/>
      <c r="D20" s="17" t="s">
        <v>27</v>
      </c>
      <c r="E20" s="13">
        <v>9</v>
      </c>
      <c r="F20" s="14">
        <f>IF(ISERR(G20+H20),"-",G20+H20)</f>
        <v>1715.7059999999999</v>
      </c>
      <c r="G20" s="15">
        <v>1691.2059999999999</v>
      </c>
      <c r="H20" s="15">
        <v>24.5</v>
      </c>
      <c r="I20" s="14">
        <f>IF(ISERR(J20+K20),"-",J20+K20)</f>
        <v>800.25699999999995</v>
      </c>
      <c r="J20" s="15">
        <v>781.25699999999995</v>
      </c>
      <c r="K20" s="15">
        <v>19</v>
      </c>
      <c r="L20" s="14">
        <f>IF(ISERR(M20+N20),"-",M20+N20)</f>
        <v>760.98599999999999</v>
      </c>
      <c r="M20" s="14">
        <v>740.98599999999999</v>
      </c>
      <c r="N20" s="14">
        <v>20</v>
      </c>
      <c r="O20" s="14">
        <f>IF(ISERR(P20+Q20),"-",P20+Q20)</f>
        <v>1754.9769999999999</v>
      </c>
      <c r="P20" s="14">
        <f t="shared" si="1"/>
        <v>1731.4769999999999</v>
      </c>
      <c r="Q20" s="14">
        <f t="shared" si="1"/>
        <v>23.5</v>
      </c>
      <c r="R20" s="16">
        <v>92.571873434736389</v>
      </c>
      <c r="S20" s="16">
        <v>99.482836607219895</v>
      </c>
      <c r="T20" s="16">
        <v>136.91162336406018</v>
      </c>
      <c r="U20" s="16">
        <f>IF(ISERR(O20/F20*100),"-",O20/F20*100)</f>
        <v>102.28891196976637</v>
      </c>
      <c r="V20" s="16"/>
    </row>
    <row r="21" spans="1:22" s="8" customFormat="1" ht="12" customHeight="1" x14ac:dyDescent="0.15">
      <c r="A21" s="17"/>
      <c r="B21" s="17"/>
      <c r="C21" s="17"/>
      <c r="D21" s="17" t="s">
        <v>28</v>
      </c>
      <c r="E21" s="13">
        <v>10</v>
      </c>
      <c r="F21" s="14">
        <f>IF(ISERR(G21+H21),"-",G21+H21)</f>
        <v>5492.9880000000003</v>
      </c>
      <c r="G21" s="15">
        <v>2409.65</v>
      </c>
      <c r="H21" s="15">
        <v>3083.3380000000002</v>
      </c>
      <c r="I21" s="14">
        <f>IF(ISERR(J21+K21),"-",J21+K21)</f>
        <v>2448.1150000000002</v>
      </c>
      <c r="J21" s="15">
        <v>364.59</v>
      </c>
      <c r="K21" s="15">
        <v>2083.5250000000001</v>
      </c>
      <c r="L21" s="14">
        <f>IF(ISERR(M21+N21),"-",M21+N21)</f>
        <v>2521.5970000000002</v>
      </c>
      <c r="M21" s="14">
        <v>373.19</v>
      </c>
      <c r="N21" s="14">
        <v>2148.4070000000002</v>
      </c>
      <c r="O21" s="14">
        <f>IF(ISERR(P21+Q21),"-",P21+Q21)</f>
        <v>5419.5060000000003</v>
      </c>
      <c r="P21" s="14">
        <f t="shared" si="1"/>
        <v>2401.0500000000002</v>
      </c>
      <c r="Q21" s="14">
        <f t="shared" si="1"/>
        <v>3018.4560000000001</v>
      </c>
      <c r="R21" s="16">
        <v>96.641336239582955</v>
      </c>
      <c r="S21" s="16">
        <v>101.61882762952607</v>
      </c>
      <c r="T21" s="16">
        <v>106.21581932645424</v>
      </c>
      <c r="U21" s="16">
        <f>IF(ISERR(O21/F21*100),"-",O21/F21*100)</f>
        <v>98.662258137101333</v>
      </c>
      <c r="V21" s="16"/>
    </row>
    <row r="22" spans="1:22" s="8" customFormat="1" ht="12" customHeight="1" x14ac:dyDescent="0.15">
      <c r="A22" s="17"/>
      <c r="B22" s="17"/>
      <c r="C22" s="42" t="s">
        <v>29</v>
      </c>
      <c r="D22" s="42"/>
      <c r="E22" s="13">
        <v>11</v>
      </c>
      <c r="F22" s="14">
        <f>IF(ISERR(G22+H22),"-",G22+H22)</f>
        <v>2800.058</v>
      </c>
      <c r="G22" s="15">
        <v>2628.2020000000002</v>
      </c>
      <c r="H22" s="15">
        <v>171.85599999999999</v>
      </c>
      <c r="I22" s="14">
        <f>IF(ISERR(J22+K22),"-",J22+K22)</f>
        <v>1288.3599999999999</v>
      </c>
      <c r="J22" s="15">
        <v>1146.3599999999999</v>
      </c>
      <c r="K22" s="15">
        <v>142</v>
      </c>
      <c r="L22" s="14">
        <f>IF(ISERR(M22+N22),"-",M22+N22)</f>
        <v>1313.5509999999999</v>
      </c>
      <c r="M22" s="14">
        <v>1206.5509999999999</v>
      </c>
      <c r="N22" s="14">
        <v>107</v>
      </c>
      <c r="O22" s="14">
        <f>IF(ISERR(P22+Q22),"-",P22+Q22)</f>
        <v>2774.8670000000002</v>
      </c>
      <c r="P22" s="14">
        <f t="shared" si="1"/>
        <v>2568.011</v>
      </c>
      <c r="Q22" s="14">
        <f t="shared" si="1"/>
        <v>206.85599999999999</v>
      </c>
      <c r="R22" s="16">
        <v>108.84675838126633</v>
      </c>
      <c r="S22" s="16">
        <v>110.71308765843537</v>
      </c>
      <c r="T22" s="16">
        <v>145.80499998948341</v>
      </c>
      <c r="U22" s="16">
        <f>IF(ISERR(O22/F22*100),"-",O22/F22*100)</f>
        <v>99.100340064384383</v>
      </c>
      <c r="V22" s="16"/>
    </row>
    <row r="23" spans="1:22" s="8" customFormat="1" ht="12" customHeight="1" x14ac:dyDescent="0.15">
      <c r="A23" s="17"/>
      <c r="B23" s="17"/>
      <c r="C23" s="42" t="s">
        <v>30</v>
      </c>
      <c r="D23" s="42"/>
      <c r="E23" s="13">
        <v>12</v>
      </c>
      <c r="F23" s="14">
        <f>IF(ISERR(G23+H23),"-",G23+H23)</f>
        <v>17435.960999999999</v>
      </c>
      <c r="G23" s="15">
        <v>17203.894</v>
      </c>
      <c r="H23" s="15">
        <v>232.06700000000001</v>
      </c>
      <c r="I23" s="14">
        <f>IF(ISERR(J23+K23),"-",J23+K23)</f>
        <v>11951.762999999999</v>
      </c>
      <c r="J23" s="15">
        <v>11687.882</v>
      </c>
      <c r="K23" s="15">
        <v>263.88099999999997</v>
      </c>
      <c r="L23" s="14">
        <f>IF(ISERR(M23+N23),"-",M23+N23)</f>
        <v>10921.022999999999</v>
      </c>
      <c r="M23" s="14">
        <v>10662.087</v>
      </c>
      <c r="N23" s="14">
        <v>258.93599999999998</v>
      </c>
      <c r="O23" s="14">
        <f>IF(ISERR(P23+Q23),"-",P23+Q23)</f>
        <v>18466.700999999997</v>
      </c>
      <c r="P23" s="14">
        <f t="shared" si="1"/>
        <v>18229.688999999998</v>
      </c>
      <c r="Q23" s="14">
        <f t="shared" si="1"/>
        <v>237.012</v>
      </c>
      <c r="R23" s="16">
        <v>66.215271455894083</v>
      </c>
      <c r="S23" s="16">
        <v>67.927342776838984</v>
      </c>
      <c r="T23" s="16">
        <v>76.972865168269593</v>
      </c>
      <c r="U23" s="16">
        <f>IF(ISERR(O23/F23*100),"-",O23/F23*100)</f>
        <v>105.9115755076534</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42" t="s">
        <v>31</v>
      </c>
      <c r="D25" s="42"/>
      <c r="E25" s="13">
        <v>13</v>
      </c>
      <c r="F25" s="14">
        <f>IF(ISERR(G25+H25),"-",G25+H25)</f>
        <v>64866.191999999995</v>
      </c>
      <c r="G25" s="15">
        <v>17887.48</v>
      </c>
      <c r="H25" s="15">
        <v>46978.712</v>
      </c>
      <c r="I25" s="14">
        <f>IF(ISERR(J25+K25),"-",J25+K25)</f>
        <v>13257.878000000001</v>
      </c>
      <c r="J25" s="15">
        <v>5574.96</v>
      </c>
      <c r="K25" s="15">
        <v>7682.9179999999997</v>
      </c>
      <c r="L25" s="14">
        <f>IF(ISERR(M25+N25),"-",M25+N25)</f>
        <v>18815.383999999998</v>
      </c>
      <c r="M25" s="14">
        <v>4970.6099999999997</v>
      </c>
      <c r="N25" s="14">
        <v>13844.773999999999</v>
      </c>
      <c r="O25" s="14">
        <f>IF(ISERR(P25+Q25),"-",P25+Q25)</f>
        <v>59308.686000000002</v>
      </c>
      <c r="P25" s="14">
        <f t="shared" ref="P25:Q29" si="2">IF(ISERR(G25+J25-M25),"-",G25+J25-M25)</f>
        <v>18491.829999999998</v>
      </c>
      <c r="Q25" s="14">
        <f t="shared" si="2"/>
        <v>40816.856</v>
      </c>
      <c r="R25" s="16">
        <v>96.314319713015848</v>
      </c>
      <c r="S25" s="16">
        <v>108.17445265361494</v>
      </c>
      <c r="T25" s="16">
        <v>91.561499961582214</v>
      </c>
      <c r="U25" s="16">
        <f>IF(ISERR(O25/F25*100),"-",O25/F25*100)</f>
        <v>91.432353544046492</v>
      </c>
      <c r="V25" s="16"/>
    </row>
    <row r="26" spans="1:22" s="8" customFormat="1" ht="12" customHeight="1" x14ac:dyDescent="0.15">
      <c r="A26" s="17"/>
      <c r="B26" s="17"/>
      <c r="C26" s="42" t="s">
        <v>32</v>
      </c>
      <c r="D26" s="42"/>
      <c r="E26" s="13">
        <v>14</v>
      </c>
      <c r="F26" s="14">
        <f>IF(ISERR(G26+H26),"-",G26+H26)</f>
        <v>16823.195</v>
      </c>
      <c r="G26" s="15">
        <v>442.39499999999998</v>
      </c>
      <c r="H26" s="15">
        <v>16380.8</v>
      </c>
      <c r="I26" s="14">
        <f>IF(ISERR(J26+K26),"-",J26+K26)</f>
        <v>4779.3499999999995</v>
      </c>
      <c r="J26" s="15">
        <v>132.44999999999999</v>
      </c>
      <c r="K26" s="15">
        <v>4646.8999999999996</v>
      </c>
      <c r="L26" s="14">
        <f>IF(ISERR(M26+N26),"-",M26+N26)</f>
        <v>3919.4</v>
      </c>
      <c r="M26" s="14">
        <v>146.5</v>
      </c>
      <c r="N26" s="14">
        <v>3772.9</v>
      </c>
      <c r="O26" s="14">
        <f>IF(ISERR(P26+Q26),"-",P26+Q26)</f>
        <v>17683.144999999997</v>
      </c>
      <c r="P26" s="14">
        <f t="shared" si="2"/>
        <v>428.34500000000003</v>
      </c>
      <c r="Q26" s="14">
        <f t="shared" si="2"/>
        <v>17254.799999999996</v>
      </c>
      <c r="R26" s="16">
        <v>113.49167337498429</v>
      </c>
      <c r="S26" s="16">
        <v>86.707977248945312</v>
      </c>
      <c r="T26" s="16">
        <v>117.33066466815357</v>
      </c>
      <c r="U26" s="16">
        <f>IF(ISERR(O26/F26*100),"-",O26/F26*100)</f>
        <v>105.11169251738445</v>
      </c>
      <c r="V26" s="16"/>
    </row>
    <row r="27" spans="1:22" s="8" customFormat="1" ht="12" customHeight="1" x14ac:dyDescent="0.15">
      <c r="A27" s="17"/>
      <c r="B27" s="17"/>
      <c r="C27" s="42" t="s">
        <v>33</v>
      </c>
      <c r="D27" s="42"/>
      <c r="E27" s="13">
        <v>15</v>
      </c>
      <c r="F27" s="14">
        <f>IF(ISERR(G27+H27),"-",G27+H27)</f>
        <v>7111.6380000000008</v>
      </c>
      <c r="G27" s="15">
        <v>4852.5600000000004</v>
      </c>
      <c r="H27" s="15">
        <v>2259.078</v>
      </c>
      <c r="I27" s="14">
        <f>IF(ISERR(J27+K27),"-",J27+K27)</f>
        <v>675.54</v>
      </c>
      <c r="J27" s="15">
        <v>544.35</v>
      </c>
      <c r="K27" s="15">
        <v>131.19</v>
      </c>
      <c r="L27" s="14">
        <f>IF(ISERR(M27+N27),"-",M27+N27)</f>
        <v>1386.74</v>
      </c>
      <c r="M27" s="14">
        <v>1062.54</v>
      </c>
      <c r="N27" s="14">
        <v>324.2</v>
      </c>
      <c r="O27" s="14">
        <f>IF(ISERR(P27+Q27),"-",P27+Q27)</f>
        <v>6400.438000000001</v>
      </c>
      <c r="P27" s="14">
        <f t="shared" si="2"/>
        <v>4334.3700000000008</v>
      </c>
      <c r="Q27" s="14">
        <f t="shared" si="2"/>
        <v>2066.0680000000002</v>
      </c>
      <c r="R27" s="16">
        <v>39.90854955338154</v>
      </c>
      <c r="S27" s="16">
        <v>64.422826773702013</v>
      </c>
      <c r="T27" s="16">
        <v>57.179646153681233</v>
      </c>
      <c r="U27" s="16">
        <f>IF(ISERR(O27/F27*100),"-",O27/F27*100)</f>
        <v>89.999490975215551</v>
      </c>
      <c r="V27" s="16"/>
    </row>
    <row r="28" spans="1:22" s="8" customFormat="1" ht="12" customHeight="1" x14ac:dyDescent="0.15">
      <c r="A28" s="17"/>
      <c r="B28" s="17"/>
      <c r="C28" s="42" t="s">
        <v>34</v>
      </c>
      <c r="D28" s="42"/>
      <c r="E28" s="13">
        <v>16</v>
      </c>
      <c r="F28" s="14">
        <f>IF(ISERR(G28+H28),"-",G28+H28)</f>
        <v>29621.797999999999</v>
      </c>
      <c r="G28" s="15">
        <f>SUBTOTAL(9,G29:G31)</f>
        <v>28582.492999999999</v>
      </c>
      <c r="H28" s="15">
        <f>SUBTOTAL(9,H29:H31)</f>
        <v>1039.3050000000001</v>
      </c>
      <c r="I28" s="14">
        <f>IF(ISERR(J28+K28),"-",J28+K28)</f>
        <v>13826.249999999998</v>
      </c>
      <c r="J28" s="15">
        <f>SUBTOTAL(9,J29:J31)</f>
        <v>13579.619999999999</v>
      </c>
      <c r="K28" s="15">
        <f>SUBTOTAL(9,K29:K31)</f>
        <v>246.63</v>
      </c>
      <c r="L28" s="14">
        <f>IF(ISERR(M28+N28),"-",M28+N28)</f>
        <v>13518.684999999999</v>
      </c>
      <c r="M28" s="15">
        <f>SUBTOTAL(9,M29:M31)</f>
        <v>13287.83</v>
      </c>
      <c r="N28" s="15">
        <f>SUBTOTAL(9,N29:N31)</f>
        <v>230.85499999999999</v>
      </c>
      <c r="O28" s="14">
        <f>IF(ISERR(P28+Q28),"-",P28+Q28)</f>
        <v>29929.362999999998</v>
      </c>
      <c r="P28" s="14">
        <f t="shared" si="2"/>
        <v>28874.282999999996</v>
      </c>
      <c r="Q28" s="14">
        <f t="shared" si="2"/>
        <v>1055.08</v>
      </c>
      <c r="R28" s="16">
        <v>107.1351776481596</v>
      </c>
      <c r="S28" s="16">
        <v>96.827516014443887</v>
      </c>
      <c r="T28" s="16">
        <v>118.38479890991864</v>
      </c>
      <c r="U28" s="16">
        <f>IF(ISERR(O28/F28*100),"-",O28/F28*100)</f>
        <v>101.03830631753009</v>
      </c>
      <c r="V28" s="16"/>
    </row>
    <row r="29" spans="1:22" s="8" customFormat="1" ht="12" customHeight="1" x14ac:dyDescent="0.15">
      <c r="A29" s="17"/>
      <c r="B29" s="17"/>
      <c r="C29" s="17"/>
      <c r="D29" s="17" t="s">
        <v>35</v>
      </c>
      <c r="E29" s="13">
        <v>17</v>
      </c>
      <c r="F29" s="14">
        <f>IF(ISERR(G29+H29),"-",G29+H29)</f>
        <v>21026.959999999999</v>
      </c>
      <c r="G29" s="15">
        <v>20677.3</v>
      </c>
      <c r="H29" s="15">
        <v>349.66</v>
      </c>
      <c r="I29" s="14">
        <f>IF(ISERR(J29+K29),"-",J29+K29)</f>
        <v>11032.449999999999</v>
      </c>
      <c r="J29" s="15">
        <v>10960.4</v>
      </c>
      <c r="K29" s="15">
        <v>72.05</v>
      </c>
      <c r="L29" s="14">
        <f>IF(ISERR(M29+N29),"-",M29+N29)</f>
        <v>10709.91</v>
      </c>
      <c r="M29" s="14">
        <v>10608.5</v>
      </c>
      <c r="N29" s="14">
        <v>101.41</v>
      </c>
      <c r="O29" s="14">
        <f>IF(ISERR(P29+Q29),"-",P29+Q29)</f>
        <v>21349.499999999996</v>
      </c>
      <c r="P29" s="14">
        <f t="shared" si="2"/>
        <v>21029.199999999997</v>
      </c>
      <c r="Q29" s="14">
        <f t="shared" si="2"/>
        <v>320.30000000000007</v>
      </c>
      <c r="R29" s="16">
        <v>118.78176141257536</v>
      </c>
      <c r="S29" s="16">
        <v>110.37161848817438</v>
      </c>
      <c r="T29" s="16">
        <v>130.65045869482336</v>
      </c>
      <c r="U29" s="16">
        <f>IF(ISERR(O29/F29*100),"-",O29/F29*100)</f>
        <v>101.53393548092542</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8594.8379999999997</v>
      </c>
      <c r="G31" s="15">
        <v>7905.1930000000002</v>
      </c>
      <c r="H31" s="15">
        <v>689.64499999999998</v>
      </c>
      <c r="I31" s="14">
        <f>IF(ISERR(J31+K31),"-",J31+K31)</f>
        <v>2793.7999999999997</v>
      </c>
      <c r="J31" s="15">
        <v>2619.2199999999998</v>
      </c>
      <c r="K31" s="15">
        <v>174.58</v>
      </c>
      <c r="L31" s="14">
        <f>IF(ISERR(M31+N31),"-",M31+N31)</f>
        <v>2808.7750000000001</v>
      </c>
      <c r="M31" s="14">
        <v>2679.33</v>
      </c>
      <c r="N31" s="14">
        <v>129.44499999999999</v>
      </c>
      <c r="O31" s="14">
        <f>IF(ISERR(P31+Q31),"-",P31+Q31)</f>
        <v>8579.8630000000012</v>
      </c>
      <c r="P31" s="14">
        <f t="shared" ref="P31:Q35" si="3">IF(ISERR(G31+J31-M31),"-",G31+J31-M31)</f>
        <v>7845.0830000000005</v>
      </c>
      <c r="Q31" s="14">
        <f t="shared" si="3"/>
        <v>734.78</v>
      </c>
      <c r="R31" s="16">
        <v>77.231732516914647</v>
      </c>
      <c r="S31" s="16">
        <v>65.962873243207383</v>
      </c>
      <c r="T31" s="16">
        <v>95.945117619734859</v>
      </c>
      <c r="U31" s="16">
        <f>IF(ISERR(O31/F31*100),"-",O31/F31*100)</f>
        <v>99.825767513011897</v>
      </c>
      <c r="V31" s="16"/>
    </row>
    <row r="32" spans="1:22" s="8" customFormat="1" ht="12" customHeight="1" x14ac:dyDescent="0.15">
      <c r="A32" s="17"/>
      <c r="B32" s="17"/>
      <c r="C32" s="42" t="s">
        <v>37</v>
      </c>
      <c r="D32" s="42"/>
      <c r="E32" s="13">
        <v>19</v>
      </c>
      <c r="F32" s="14">
        <f>IF(ISERR(G32+H32),"-",G32+H32)</f>
        <v>20674.615000000002</v>
      </c>
      <c r="G32" s="15">
        <v>17447.776000000002</v>
      </c>
      <c r="H32" s="15">
        <v>3226.8389999999999</v>
      </c>
      <c r="I32" s="14">
        <f>IF(ISERR(J32+K32),"-",J32+K32)</f>
        <v>3138.7809999999999</v>
      </c>
      <c r="J32" s="15">
        <v>2523.73</v>
      </c>
      <c r="K32" s="15">
        <v>615.05100000000004</v>
      </c>
      <c r="L32" s="14">
        <f>IF(ISERR(M32+N32),"-",M32+N32)</f>
        <v>4393.5379999999996</v>
      </c>
      <c r="M32" s="14">
        <v>3530.68</v>
      </c>
      <c r="N32" s="14">
        <v>862.85799999999995</v>
      </c>
      <c r="O32" s="14">
        <f>IF(ISERR(P32+Q32),"-",P32+Q32)</f>
        <v>19419.858</v>
      </c>
      <c r="P32" s="14">
        <f t="shared" si="3"/>
        <v>16440.826000000001</v>
      </c>
      <c r="Q32" s="14">
        <f t="shared" si="3"/>
        <v>2979.0320000000002</v>
      </c>
      <c r="R32" s="16">
        <v>64.702445898364104</v>
      </c>
      <c r="S32" s="16">
        <v>88.772834030282098</v>
      </c>
      <c r="T32" s="16">
        <v>90.448797921096954</v>
      </c>
      <c r="U32" s="16">
        <f>IF(ISERR(O32/F32*100),"-",O32/F32*100)</f>
        <v>93.930929306301465</v>
      </c>
      <c r="V32" s="16"/>
    </row>
    <row r="33" spans="1:22" s="8" customFormat="1" ht="12" customHeight="1" x14ac:dyDescent="0.15">
      <c r="A33" s="17"/>
      <c r="B33" s="17"/>
      <c r="C33" s="42" t="s">
        <v>38</v>
      </c>
      <c r="D33" s="42"/>
      <c r="E33" s="13">
        <v>20</v>
      </c>
      <c r="F33" s="14">
        <f>IF(ISERR(G33+H33),"-",G33+H33)</f>
        <v>82818.966</v>
      </c>
      <c r="G33" s="15">
        <v>67958.434999999998</v>
      </c>
      <c r="H33" s="15">
        <v>14860.531000000001</v>
      </c>
      <c r="I33" s="14">
        <f>IF(ISERR(J33+K33),"-",J33+K33)</f>
        <v>11299.339</v>
      </c>
      <c r="J33" s="15">
        <v>7911.82</v>
      </c>
      <c r="K33" s="15">
        <v>3387.5189999999998</v>
      </c>
      <c r="L33" s="14">
        <f>IF(ISERR(M33+N33),"-",M33+N33)</f>
        <v>21667.305</v>
      </c>
      <c r="M33" s="14">
        <v>17302.689999999999</v>
      </c>
      <c r="N33" s="14">
        <v>4364.6149999999998</v>
      </c>
      <c r="O33" s="14">
        <f>IF(ISERR(P33+Q33),"-",P33+Q33)</f>
        <v>72451</v>
      </c>
      <c r="P33" s="14">
        <f t="shared" si="3"/>
        <v>58567.565000000002</v>
      </c>
      <c r="Q33" s="14">
        <f t="shared" si="3"/>
        <v>13883.434999999999</v>
      </c>
      <c r="R33" s="16">
        <v>102.96153842649163</v>
      </c>
      <c r="S33" s="16">
        <v>112.50547824280818</v>
      </c>
      <c r="T33" s="16">
        <v>93.656225231182958</v>
      </c>
      <c r="U33" s="16">
        <f>IF(ISERR(O33/F33*100),"-",O33/F33*100)</f>
        <v>87.481169470287753</v>
      </c>
      <c r="V33" s="16"/>
    </row>
    <row r="34" spans="1:22" s="8" customFormat="1" ht="12" customHeight="1" x14ac:dyDescent="0.15">
      <c r="A34" s="17"/>
      <c r="B34" s="17"/>
      <c r="C34" s="42" t="s">
        <v>39</v>
      </c>
      <c r="D34" s="42"/>
      <c r="E34" s="13">
        <v>21</v>
      </c>
      <c r="F34" s="14">
        <f>IF(ISERR(G34+H34),"-",G34+H34)</f>
        <v>7893.1410000000005</v>
      </c>
      <c r="G34" s="15">
        <v>5940.3010000000004</v>
      </c>
      <c r="H34" s="15">
        <v>1952.84</v>
      </c>
      <c r="I34" s="14">
        <f>IF(ISERR(J34+K34),"-",J34+K34)</f>
        <v>1123.8989999999999</v>
      </c>
      <c r="J34" s="15">
        <v>724.92</v>
      </c>
      <c r="K34" s="15">
        <v>398.97899999999998</v>
      </c>
      <c r="L34" s="14">
        <f>IF(ISERR(M34+N34),"-",M34+N34)</f>
        <v>2008.5880000000002</v>
      </c>
      <c r="M34" s="14">
        <v>1492.64</v>
      </c>
      <c r="N34" s="14">
        <v>515.94799999999998</v>
      </c>
      <c r="O34" s="14">
        <f>IF(ISERR(P34+Q34),"-",P34+Q34)</f>
        <v>7008.4520000000002</v>
      </c>
      <c r="P34" s="14">
        <f t="shared" si="3"/>
        <v>5172.5810000000001</v>
      </c>
      <c r="Q34" s="14">
        <f t="shared" si="3"/>
        <v>1835.8710000000001</v>
      </c>
      <c r="R34" s="16">
        <v>43.386163862218183</v>
      </c>
      <c r="S34" s="16">
        <v>52.698646378556575</v>
      </c>
      <c r="T34" s="16">
        <v>47.308323991938096</v>
      </c>
      <c r="U34" s="16">
        <f>IF(ISERR(O34/F34*100),"-",O34/F34*100)</f>
        <v>88.791673682251457</v>
      </c>
      <c r="V34" s="16"/>
    </row>
    <row r="35" spans="1:22" s="8" customFormat="1" ht="12" customHeight="1" x14ac:dyDescent="0.15">
      <c r="A35" s="17"/>
      <c r="B35" s="17"/>
      <c r="C35" s="42" t="s">
        <v>40</v>
      </c>
      <c r="D35" s="42"/>
      <c r="E35" s="13">
        <v>22</v>
      </c>
      <c r="F35" s="14">
        <f>IF(ISERR(G35+H35),"-",G35+H35)</f>
        <v>11010.231</v>
      </c>
      <c r="G35" s="15">
        <v>4351.5200000000004</v>
      </c>
      <c r="H35" s="15">
        <v>6658.7110000000002</v>
      </c>
      <c r="I35" s="14">
        <f>IF(ISERR(J35+K35),"-",J35+K35)</f>
        <v>2873.9809999999998</v>
      </c>
      <c r="J35" s="15">
        <v>883.93</v>
      </c>
      <c r="K35" s="15">
        <v>1990.0509999999999</v>
      </c>
      <c r="L35" s="14">
        <f>IF(ISERR(M35+N35),"-",M35+N35)</f>
        <v>3085.029</v>
      </c>
      <c r="M35" s="14">
        <v>1147.5899999999999</v>
      </c>
      <c r="N35" s="14">
        <v>1937.4390000000001</v>
      </c>
      <c r="O35" s="14">
        <f>IF(ISERR(P35+Q35),"-",P35+Q35)</f>
        <v>10799.183000000001</v>
      </c>
      <c r="P35" s="14">
        <f t="shared" si="3"/>
        <v>4087.8600000000006</v>
      </c>
      <c r="Q35" s="14">
        <f t="shared" si="3"/>
        <v>6711.3230000000003</v>
      </c>
      <c r="R35" s="16">
        <v>94.883268707297717</v>
      </c>
      <c r="S35" s="16">
        <v>76.943810595798894</v>
      </c>
      <c r="T35" s="16">
        <v>105.35761567824314</v>
      </c>
      <c r="U35" s="16">
        <f>IF(ISERR(O35/F35*100),"-",O35/F35*100)</f>
        <v>98.083164649315719</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42" t="s">
        <v>41</v>
      </c>
      <c r="D37" s="42"/>
      <c r="E37" s="13">
        <v>23</v>
      </c>
      <c r="F37" s="14">
        <f>IF(ISERR(G37+H37),"-",G37+H37)</f>
        <v>6208.4979999999996</v>
      </c>
      <c r="G37" s="15">
        <v>2913.1219999999998</v>
      </c>
      <c r="H37" s="15">
        <v>3295.3760000000002</v>
      </c>
      <c r="I37" s="14">
        <f>IF(ISERR(J37+K37),"-",J37+K37)</f>
        <v>1532.1100000000001</v>
      </c>
      <c r="J37" s="15">
        <v>581.48</v>
      </c>
      <c r="K37" s="15">
        <v>950.63</v>
      </c>
      <c r="L37" s="14">
        <f>IF(ISERR(M37+N37),"-",M37+N37)</f>
        <v>1491.07</v>
      </c>
      <c r="M37" s="14">
        <v>445.79</v>
      </c>
      <c r="N37" s="14">
        <v>1045.28</v>
      </c>
      <c r="O37" s="14">
        <f>IF(ISERR(P37+Q37),"-",P37+Q37)</f>
        <v>6249.5380000000005</v>
      </c>
      <c r="P37" s="14">
        <f t="shared" ref="P37:Q41" si="4">IF(ISERR(G37+J37-M37),"-",G37+J37-M37)</f>
        <v>3048.8119999999999</v>
      </c>
      <c r="Q37" s="14">
        <f t="shared" si="4"/>
        <v>3200.7260000000006</v>
      </c>
      <c r="R37" s="16">
        <v>94.648891414874626</v>
      </c>
      <c r="S37" s="16">
        <v>127.62295222281186</v>
      </c>
      <c r="T37" s="16">
        <v>99.570080372537532</v>
      </c>
      <c r="U37" s="16">
        <f>IF(ISERR(O37/F37*100),"-",O37/F37*100)</f>
        <v>100.6610294470579</v>
      </c>
      <c r="V37" s="16"/>
    </row>
    <row r="38" spans="1:22" s="8" customFormat="1" ht="12" customHeight="1" x14ac:dyDescent="0.15">
      <c r="A38" s="17"/>
      <c r="B38" s="17"/>
      <c r="C38" s="42" t="s">
        <v>42</v>
      </c>
      <c r="D38" s="42"/>
      <c r="E38" s="13">
        <v>24</v>
      </c>
      <c r="F38" s="14">
        <f>IF(ISERR(G38+H38),"-",G38+H38)</f>
        <v>3709.9179999999997</v>
      </c>
      <c r="G38" s="15">
        <v>2773.5479999999998</v>
      </c>
      <c r="H38" s="15">
        <v>936.37</v>
      </c>
      <c r="I38" s="14">
        <f>IF(ISERR(J38+K38),"-",J38+K38)</f>
        <v>488.47</v>
      </c>
      <c r="J38" s="15">
        <v>324.17</v>
      </c>
      <c r="K38" s="15">
        <v>164.3</v>
      </c>
      <c r="L38" s="14">
        <f>IF(ISERR(M38+N38),"-",M38+N38)</f>
        <v>642.52</v>
      </c>
      <c r="M38" s="14">
        <v>431.61</v>
      </c>
      <c r="N38" s="14">
        <v>210.91</v>
      </c>
      <c r="O38" s="14">
        <f>IF(ISERR(P38+Q38),"-",P38+Q38)</f>
        <v>3555.8679999999999</v>
      </c>
      <c r="P38" s="14">
        <f t="shared" si="4"/>
        <v>2666.1079999999997</v>
      </c>
      <c r="Q38" s="14">
        <f t="shared" si="4"/>
        <v>889.7600000000001</v>
      </c>
      <c r="R38" s="16">
        <v>74.567603462225406</v>
      </c>
      <c r="S38" s="16">
        <v>86.275562955702071</v>
      </c>
      <c r="T38" s="16">
        <v>58.772793070767648</v>
      </c>
      <c r="U38" s="16">
        <f>IF(ISERR(O38/F38*100),"-",O38/F38*100)</f>
        <v>95.847617117143841</v>
      </c>
      <c r="V38" s="16"/>
    </row>
    <row r="39" spans="1:22" s="8" customFormat="1" ht="12" customHeight="1" x14ac:dyDescent="0.15">
      <c r="A39" s="17"/>
      <c r="B39" s="17"/>
      <c r="C39" s="42" t="s">
        <v>43</v>
      </c>
      <c r="D39" s="42"/>
      <c r="E39" s="13">
        <v>25</v>
      </c>
      <c r="F39" s="14">
        <f>IF(ISERR(G39+H39),"-",G39+H39)</f>
        <v>3458.2110000000002</v>
      </c>
      <c r="G39" s="15">
        <v>1005.561</v>
      </c>
      <c r="H39" s="15">
        <v>2452.65</v>
      </c>
      <c r="I39" s="14">
        <f>IF(ISERR(J39+K39),"-",J39+K39)</f>
        <v>590.86</v>
      </c>
      <c r="J39" s="15">
        <v>80.930000000000007</v>
      </c>
      <c r="K39" s="15">
        <v>509.93</v>
      </c>
      <c r="L39" s="14">
        <f>IF(ISERR(M39+N39),"-",M39+N39)</f>
        <v>613.46</v>
      </c>
      <c r="M39" s="14">
        <v>178.71</v>
      </c>
      <c r="N39" s="14">
        <v>434.75</v>
      </c>
      <c r="O39" s="14">
        <f>IF(ISERR(P39+Q39),"-",P39+Q39)</f>
        <v>3435.6109999999999</v>
      </c>
      <c r="P39" s="14">
        <f t="shared" si="4"/>
        <v>907.78099999999995</v>
      </c>
      <c r="Q39" s="14">
        <f t="shared" si="4"/>
        <v>2527.83</v>
      </c>
      <c r="R39" s="16">
        <v>52.100840336134453</v>
      </c>
      <c r="S39" s="16">
        <v>45.338043574659295</v>
      </c>
      <c r="T39" s="16">
        <v>106.57118635287681</v>
      </c>
      <c r="U39" s="16">
        <f>IF(ISERR(O39/F39*100),"-",O39/F39*100)</f>
        <v>99.346482906913423</v>
      </c>
      <c r="V39" s="16"/>
    </row>
    <row r="40" spans="1:22" s="8" customFormat="1" ht="12" customHeight="1" x14ac:dyDescent="0.15">
      <c r="A40" s="17"/>
      <c r="B40" s="17"/>
      <c r="C40" s="42" t="s">
        <v>44</v>
      </c>
      <c r="D40" s="42"/>
      <c r="E40" s="13">
        <v>26</v>
      </c>
      <c r="F40" s="14">
        <f>IF(ISERR(G40+H40),"-",G40+H40)</f>
        <v>129158.97900000001</v>
      </c>
      <c r="G40" s="15">
        <v>39787.660000000003</v>
      </c>
      <c r="H40" s="15">
        <v>89371.319000000003</v>
      </c>
      <c r="I40" s="14">
        <f>IF(ISERR(J40+K40),"-",J40+K40)</f>
        <v>42947.370999999999</v>
      </c>
      <c r="J40" s="15">
        <v>11766.65</v>
      </c>
      <c r="K40" s="15">
        <v>31180.721000000001</v>
      </c>
      <c r="L40" s="14">
        <f>IF(ISERR(M40+N40),"-",M40+N40)</f>
        <v>42862.597999999998</v>
      </c>
      <c r="M40" s="14">
        <v>11009.972</v>
      </c>
      <c r="N40" s="14">
        <v>31852.626</v>
      </c>
      <c r="O40" s="14">
        <f>IF(ISERR(P40+Q40),"-",P40+Q40)</f>
        <v>129243.75200000001</v>
      </c>
      <c r="P40" s="14">
        <f t="shared" si="4"/>
        <v>40544.338000000003</v>
      </c>
      <c r="Q40" s="14">
        <f t="shared" si="4"/>
        <v>88699.414000000004</v>
      </c>
      <c r="R40" s="16">
        <v>94.44905035665569</v>
      </c>
      <c r="S40" s="16">
        <v>92.328804905990964</v>
      </c>
      <c r="T40" s="16">
        <v>101.23208764349236</v>
      </c>
      <c r="U40" s="16">
        <f>IF(ISERR(O40/F40*100),"-",O40/F40*100)</f>
        <v>100.06563461608037</v>
      </c>
      <c r="V40" s="16"/>
    </row>
    <row r="41" spans="1:22" s="8" customFormat="1" ht="12" customHeight="1" x14ac:dyDescent="0.15">
      <c r="A41" s="17"/>
      <c r="B41" s="17"/>
      <c r="C41" s="42" t="s">
        <v>45</v>
      </c>
      <c r="D41" s="42"/>
      <c r="E41" s="13">
        <v>27</v>
      </c>
      <c r="F41" s="14">
        <f>IF(ISERR(G41+H41),"-",G41+H41)</f>
        <v>34918.129000000001</v>
      </c>
      <c r="G41" s="15">
        <v>14679.227999999999</v>
      </c>
      <c r="H41" s="15">
        <v>20238.901000000002</v>
      </c>
      <c r="I41" s="14">
        <f>IF(ISERR(J41+K41),"-",J41+K41)</f>
        <v>9970.61</v>
      </c>
      <c r="J41" s="15">
        <v>5172.45</v>
      </c>
      <c r="K41" s="15">
        <v>4798.16</v>
      </c>
      <c r="L41" s="14">
        <f>IF(ISERR(M41+N41),"-",M41+N41)</f>
        <v>9140.1620000000003</v>
      </c>
      <c r="M41" s="14">
        <v>3564.23</v>
      </c>
      <c r="N41" s="14">
        <v>5575.9319999999998</v>
      </c>
      <c r="O41" s="14">
        <f>IF(ISERR(P41+Q41),"-",P41+Q41)</f>
        <v>35748.577000000005</v>
      </c>
      <c r="P41" s="14">
        <f t="shared" si="4"/>
        <v>16287.448</v>
      </c>
      <c r="Q41" s="14">
        <f t="shared" si="4"/>
        <v>19461.129000000001</v>
      </c>
      <c r="R41" s="16">
        <v>83.242922467676877</v>
      </c>
      <c r="S41" s="16">
        <v>104.78647897761392</v>
      </c>
      <c r="T41" s="16">
        <v>97.233828187541548</v>
      </c>
      <c r="U41" s="16">
        <f>IF(ISERR(O41/F41*100),"-",O41/F41*100)</f>
        <v>102.37827175677141</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42" t="s">
        <v>46</v>
      </c>
      <c r="D43" s="42"/>
      <c r="E43" s="13">
        <v>28</v>
      </c>
      <c r="F43" s="14">
        <f>IF(ISERR(G43+H43),"-",G43+H43)</f>
        <v>46091.965000000004</v>
      </c>
      <c r="G43" s="15">
        <v>1490.2660000000001</v>
      </c>
      <c r="H43" s="15">
        <v>44601.699000000001</v>
      </c>
      <c r="I43" s="14">
        <f>IF(ISERR(J43+K43),"-",J43+K43)</f>
        <v>17034.853999999999</v>
      </c>
      <c r="J43" s="15">
        <v>538.22</v>
      </c>
      <c r="K43" s="15">
        <v>16496.633999999998</v>
      </c>
      <c r="L43" s="14">
        <f>IF(ISERR(M43+N43),"-",M43+N43)</f>
        <v>14589.686</v>
      </c>
      <c r="M43" s="14">
        <v>552.27</v>
      </c>
      <c r="N43" s="14">
        <v>14037.415999999999</v>
      </c>
      <c r="O43" s="14">
        <f>IF(ISERR(P43+Q43),"-",P43+Q43)</f>
        <v>48537.133000000002</v>
      </c>
      <c r="P43" s="14">
        <f t="shared" ref="P43:Q47" si="5">IF(ISERR(G43+J43-M43),"-",G43+J43-M43)</f>
        <v>1476.2160000000001</v>
      </c>
      <c r="Q43" s="14">
        <f t="shared" si="5"/>
        <v>47060.917000000001</v>
      </c>
      <c r="R43" s="16">
        <v>107.1960470465993</v>
      </c>
      <c r="S43" s="16">
        <v>99.702301245608538</v>
      </c>
      <c r="T43" s="16">
        <v>103.52025267088004</v>
      </c>
      <c r="U43" s="16">
        <f>IF(ISERR(O43/F43*100),"-",O43/F43*100)</f>
        <v>105.30497669170754</v>
      </c>
      <c r="V43" s="16"/>
    </row>
    <row r="44" spans="1:22" s="8" customFormat="1" ht="12" customHeight="1" x14ac:dyDescent="0.15">
      <c r="A44" s="17"/>
      <c r="B44" s="17"/>
      <c r="C44" s="42" t="s">
        <v>47</v>
      </c>
      <c r="D44" s="42"/>
      <c r="E44" s="13">
        <v>29</v>
      </c>
      <c r="F44" s="14">
        <f>IF(ISERR(G44+H44),"-",G44+H44)</f>
        <v>32437.415000000001</v>
      </c>
      <c r="G44" s="15">
        <f>SUBTOTAL(9,G45:G47)</f>
        <v>12652.91</v>
      </c>
      <c r="H44" s="15">
        <f>SUBTOTAL(9,H45:H47)</f>
        <v>19784.505000000001</v>
      </c>
      <c r="I44" s="14">
        <f>IF(ISERR(J44+K44),"-",J44+K44)</f>
        <v>9851.3080000000009</v>
      </c>
      <c r="J44" s="15">
        <f>SUBTOTAL(9,J45:J47)</f>
        <v>4383.62</v>
      </c>
      <c r="K44" s="15">
        <f>SUBTOTAL(9,K45:K47)</f>
        <v>5467.6880000000001</v>
      </c>
      <c r="L44" s="14">
        <f>IF(ISERR(M44+N44),"-",M44+N44)</f>
        <v>7985.4439999999995</v>
      </c>
      <c r="M44" s="15">
        <f>SUBTOTAL(9,M45:M47)</f>
        <v>2903.5699999999997</v>
      </c>
      <c r="N44" s="15">
        <f>SUBTOTAL(9,N45:N47)</f>
        <v>5081.8739999999998</v>
      </c>
      <c r="O44" s="14">
        <f>IF(ISERR(P44+Q44),"-",P44+Q44)</f>
        <v>34303.278999999995</v>
      </c>
      <c r="P44" s="14">
        <f t="shared" si="5"/>
        <v>14132.96</v>
      </c>
      <c r="Q44" s="14">
        <f t="shared" si="5"/>
        <v>20170.319</v>
      </c>
      <c r="R44" s="16">
        <v>94.850704594208437</v>
      </c>
      <c r="S44" s="16">
        <v>82.472871187326419</v>
      </c>
      <c r="T44" s="16">
        <v>101.47263241496954</v>
      </c>
      <c r="U44" s="16">
        <f>IF(ISERR(O44/F44*100),"-",O44/F44*100)</f>
        <v>105.75219696144096</v>
      </c>
      <c r="V44" s="16"/>
    </row>
    <row r="45" spans="1:22" s="8" customFormat="1" ht="12" customHeight="1" x14ac:dyDescent="0.15">
      <c r="A45" s="17"/>
      <c r="B45" s="17"/>
      <c r="C45" s="17"/>
      <c r="D45" s="17" t="s">
        <v>48</v>
      </c>
      <c r="E45" s="13">
        <v>30</v>
      </c>
      <c r="F45" s="14">
        <f>IF(ISERR(G45+H45),"-",G45+H45)</f>
        <v>10210.912</v>
      </c>
      <c r="G45" s="15">
        <v>7547.96</v>
      </c>
      <c r="H45" s="15">
        <v>2662.9520000000002</v>
      </c>
      <c r="I45" s="14">
        <f>IF(ISERR(J45+K45),"-",J45+K45)</f>
        <v>2471.5659999999998</v>
      </c>
      <c r="J45" s="15">
        <v>1819.02</v>
      </c>
      <c r="K45" s="15">
        <v>652.54600000000005</v>
      </c>
      <c r="L45" s="14">
        <f>IF(ISERR(M45+N45),"-",M45+N45)</f>
        <v>2203.7740000000003</v>
      </c>
      <c r="M45" s="14">
        <v>1503.14</v>
      </c>
      <c r="N45" s="14">
        <v>700.63400000000001</v>
      </c>
      <c r="O45" s="14">
        <f>IF(ISERR(P45+Q45),"-",P45+Q45)</f>
        <v>10478.704</v>
      </c>
      <c r="P45" s="14">
        <f t="shared" si="5"/>
        <v>7863.8399999999992</v>
      </c>
      <c r="Q45" s="14">
        <f t="shared" si="5"/>
        <v>2614.8640000000005</v>
      </c>
      <c r="R45" s="16">
        <v>98.253077904679358</v>
      </c>
      <c r="S45" s="16">
        <v>80.805127471794137</v>
      </c>
      <c r="T45" s="16">
        <v>115.51096222170044</v>
      </c>
      <c r="U45" s="16">
        <f>IF(ISERR(O45/F45*100),"-",O45/F45*100)</f>
        <v>102.62260609042562</v>
      </c>
      <c r="V45" s="16"/>
    </row>
    <row r="46" spans="1:22" s="8" customFormat="1" ht="12" customHeight="1" x14ac:dyDescent="0.15">
      <c r="A46" s="17"/>
      <c r="B46" s="17"/>
      <c r="C46" s="17"/>
      <c r="D46" s="17" t="s">
        <v>49</v>
      </c>
      <c r="E46" s="13">
        <v>31</v>
      </c>
      <c r="F46" s="14">
        <f>IF(ISERR(G46+H46),"-",G46+H46)</f>
        <v>2751.4340000000002</v>
      </c>
      <c r="G46" s="15">
        <v>307.67</v>
      </c>
      <c r="H46" s="15">
        <v>2443.7640000000001</v>
      </c>
      <c r="I46" s="14">
        <f>IF(ISERR(J46+K46),"-",J46+K46)</f>
        <v>753.2</v>
      </c>
      <c r="J46" s="15">
        <v>119.56</v>
      </c>
      <c r="K46" s="15">
        <v>633.64</v>
      </c>
      <c r="L46" s="14">
        <f>IF(ISERR(M46+N46),"-",M46+N46)</f>
        <v>885.04</v>
      </c>
      <c r="M46" s="14">
        <v>81.31</v>
      </c>
      <c r="N46" s="14">
        <v>803.73</v>
      </c>
      <c r="O46" s="14">
        <f>IF(ISERR(P46+Q46),"-",P46+Q46)</f>
        <v>2619.5940000000001</v>
      </c>
      <c r="P46" s="14">
        <f t="shared" si="5"/>
        <v>345.92</v>
      </c>
      <c r="Q46" s="14">
        <f t="shared" si="5"/>
        <v>2273.674</v>
      </c>
      <c r="R46" s="16">
        <v>59.409064378224038</v>
      </c>
      <c r="S46" s="16">
        <v>83.478588945481988</v>
      </c>
      <c r="T46" s="16">
        <v>77.38144329896906</v>
      </c>
      <c r="U46" s="16">
        <f>IF(ISERR(O46/F46*100),"-",O46/F46*100)</f>
        <v>95.208316826789229</v>
      </c>
      <c r="V46" s="16"/>
    </row>
    <row r="47" spans="1:22" s="8" customFormat="1" ht="12" customHeight="1" x14ac:dyDescent="0.15">
      <c r="A47" s="17"/>
      <c r="B47" s="17"/>
      <c r="C47" s="17"/>
      <c r="D47" s="17" t="s">
        <v>50</v>
      </c>
      <c r="E47" s="13">
        <v>32</v>
      </c>
      <c r="F47" s="14">
        <f>IF(ISERR(G47+H47),"-",G47+H47)</f>
        <v>19475.069</v>
      </c>
      <c r="G47" s="15">
        <v>4797.28</v>
      </c>
      <c r="H47" s="15">
        <v>14677.789000000001</v>
      </c>
      <c r="I47" s="14">
        <f>IF(ISERR(J47+K47),"-",J47+K47)</f>
        <v>6626.5420000000004</v>
      </c>
      <c r="J47" s="15">
        <v>2445.04</v>
      </c>
      <c r="K47" s="15">
        <v>4181.5020000000004</v>
      </c>
      <c r="L47" s="14">
        <f>IF(ISERR(M47+N47),"-",M47+N47)</f>
        <v>4896.63</v>
      </c>
      <c r="M47" s="14">
        <v>1319.12</v>
      </c>
      <c r="N47" s="14">
        <v>3577.51</v>
      </c>
      <c r="O47" s="14">
        <f>IF(ISERR(P47+Q47),"-",P47+Q47)</f>
        <v>21204.981</v>
      </c>
      <c r="P47" s="14">
        <f t="shared" si="5"/>
        <v>5923.2</v>
      </c>
      <c r="Q47" s="14">
        <f t="shared" si="5"/>
        <v>15281.781000000001</v>
      </c>
      <c r="R47" s="16">
        <v>100.35972672158286</v>
      </c>
      <c r="S47" s="16">
        <v>83.063558516990554</v>
      </c>
      <c r="T47" s="16">
        <v>99.327551173408168</v>
      </c>
      <c r="U47" s="16">
        <f>IF(ISERR(O47/F47*100),"-",O47/F47*100)</f>
        <v>108.88270023587594</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42" t="s">
        <v>51</v>
      </c>
      <c r="D49" s="42"/>
      <c r="E49" s="13">
        <v>33</v>
      </c>
      <c r="F49" s="14">
        <f>IF(ISERR(G49+H49),"-",G49+H49)</f>
        <v>11564.298999999999</v>
      </c>
      <c r="G49" s="15">
        <v>2247.33</v>
      </c>
      <c r="H49" s="15">
        <v>9316.9689999999991</v>
      </c>
      <c r="I49" s="14">
        <f>IF(ISERR(J49+K49),"-",J49+K49)</f>
        <v>3788.5410000000002</v>
      </c>
      <c r="J49" s="15">
        <v>932.78</v>
      </c>
      <c r="K49" s="15">
        <v>2855.761</v>
      </c>
      <c r="L49" s="14">
        <f>IF(ISERR(M49+N49),"-",M49+N49)</f>
        <v>3601.8119999999999</v>
      </c>
      <c r="M49" s="14">
        <v>840.95</v>
      </c>
      <c r="N49" s="14">
        <v>2760.8620000000001</v>
      </c>
      <c r="O49" s="14">
        <f>IF(ISERR(P49+Q49),"-",P49+Q49)</f>
        <v>11751.027999999998</v>
      </c>
      <c r="P49" s="14">
        <f t="shared" ref="P49:Q53" si="6">IF(ISERR(G49+J49-M49),"-",G49+J49-M49)</f>
        <v>2339.16</v>
      </c>
      <c r="Q49" s="14">
        <f t="shared" si="6"/>
        <v>9411.8679999999986</v>
      </c>
      <c r="R49" s="16">
        <v>64.385231783476272</v>
      </c>
      <c r="S49" s="16">
        <v>102.48911885488469</v>
      </c>
      <c r="T49" s="16">
        <v>70.278598869002295</v>
      </c>
      <c r="U49" s="16">
        <f>IF(ISERR(O49/F49*100),"-",O49/F49*100)</f>
        <v>101.61470228329448</v>
      </c>
      <c r="V49" s="16"/>
    </row>
    <row r="50" spans="1:22" s="8" customFormat="1" ht="12" customHeight="1" x14ac:dyDescent="0.15">
      <c r="A50" s="17"/>
      <c r="B50" s="17"/>
      <c r="C50" s="42" t="s">
        <v>52</v>
      </c>
      <c r="D50" s="42"/>
      <c r="E50" s="13">
        <v>34</v>
      </c>
      <c r="F50" s="14">
        <f>IF(ISERR(G50+H50),"-",G50+H50)</f>
        <v>25937.02</v>
      </c>
      <c r="G50" s="15">
        <v>8253.2829999999994</v>
      </c>
      <c r="H50" s="15">
        <v>17683.737000000001</v>
      </c>
      <c r="I50" s="14">
        <f>IF(ISERR(J50+K50),"-",J50+K50)</f>
        <v>7953.1479999999992</v>
      </c>
      <c r="J50" s="15">
        <v>1994.73</v>
      </c>
      <c r="K50" s="15">
        <v>5958.4179999999997</v>
      </c>
      <c r="L50" s="14">
        <f>IF(ISERR(M50+N50),"-",M50+N50)</f>
        <v>5291.2440000000006</v>
      </c>
      <c r="M50" s="14">
        <v>1682.5</v>
      </c>
      <c r="N50" s="14">
        <v>3608.7440000000001</v>
      </c>
      <c r="O50" s="14">
        <f>IF(ISERR(P50+Q50),"-",P50+Q50)</f>
        <v>28598.923999999999</v>
      </c>
      <c r="P50" s="14">
        <f t="shared" si="6"/>
        <v>8565.512999999999</v>
      </c>
      <c r="Q50" s="14">
        <f t="shared" si="6"/>
        <v>20033.411</v>
      </c>
      <c r="R50" s="16">
        <v>99.950974287075525</v>
      </c>
      <c r="S50" s="16">
        <v>91.539516051460453</v>
      </c>
      <c r="T50" s="16">
        <v>99.428653120080739</v>
      </c>
      <c r="U50" s="16">
        <f>IF(ISERR(O50/F50*100),"-",O50/F50*100)</f>
        <v>110.26295233608178</v>
      </c>
      <c r="V50" s="16"/>
    </row>
    <row r="51" spans="1:22" s="8" customFormat="1" ht="12" customHeight="1" x14ac:dyDescent="0.15">
      <c r="A51" s="17"/>
      <c r="B51" s="17"/>
      <c r="C51" s="42" t="s">
        <v>53</v>
      </c>
      <c r="D51" s="42"/>
      <c r="E51" s="13">
        <v>35</v>
      </c>
      <c r="F51" s="14">
        <f>IF(ISERR(G51+H51),"-",G51+H51)</f>
        <v>1638.0700000000002</v>
      </c>
      <c r="G51" s="15">
        <v>907</v>
      </c>
      <c r="H51" s="15">
        <v>731.07</v>
      </c>
      <c r="I51" s="14">
        <f>IF(ISERR(J51+K51),"-",J51+K51)</f>
        <v>56.25</v>
      </c>
      <c r="J51" s="15">
        <v>36.049999999999997</v>
      </c>
      <c r="K51" s="15">
        <v>20.2</v>
      </c>
      <c r="L51" s="14">
        <f>IF(ISERR(M51+N51),"-",M51+N51)</f>
        <v>154.63999999999999</v>
      </c>
      <c r="M51" s="14">
        <v>84.04</v>
      </c>
      <c r="N51" s="14">
        <v>70.599999999999994</v>
      </c>
      <c r="O51" s="14">
        <f>IF(ISERR(P51+Q51),"-",P51+Q51)</f>
        <v>1539.68</v>
      </c>
      <c r="P51" s="14">
        <f t="shared" si="6"/>
        <v>859.01</v>
      </c>
      <c r="Q51" s="14">
        <f t="shared" si="6"/>
        <v>680.67000000000007</v>
      </c>
      <c r="R51" s="16">
        <v>12.056844000514424</v>
      </c>
      <c r="S51" s="16">
        <v>67.961677067768292</v>
      </c>
      <c r="T51" s="16">
        <v>57.160677160677153</v>
      </c>
      <c r="U51" s="16">
        <f>IF(ISERR(O51/F51*100),"-",O51/F51*100)</f>
        <v>93.993541179558875</v>
      </c>
      <c r="V51" s="16"/>
    </row>
    <row r="52" spans="1:22" s="8" customFormat="1" ht="12" customHeight="1" x14ac:dyDescent="0.15">
      <c r="A52" s="17"/>
      <c r="B52" s="17"/>
      <c r="C52" s="42" t="s">
        <v>54</v>
      </c>
      <c r="D52" s="42"/>
      <c r="E52" s="13">
        <v>36</v>
      </c>
      <c r="F52" s="14">
        <f>IF(ISERR(G52+H52),"-",G52+H52)</f>
        <v>23329.71</v>
      </c>
      <c r="G52" s="15">
        <v>11372.78</v>
      </c>
      <c r="H52" s="15">
        <v>11956.93</v>
      </c>
      <c r="I52" s="14">
        <f>IF(ISERR(J52+K52),"-",J52+K52)</f>
        <v>3340.16</v>
      </c>
      <c r="J52" s="15">
        <v>2437.46</v>
      </c>
      <c r="K52" s="15">
        <v>902.7</v>
      </c>
      <c r="L52" s="14">
        <f>IF(ISERR(M52+N52),"-",M52+N52)</f>
        <v>5884.7999999999993</v>
      </c>
      <c r="M52" s="14">
        <v>3289.6</v>
      </c>
      <c r="N52" s="14">
        <v>2595.1999999999998</v>
      </c>
      <c r="O52" s="14">
        <f>IF(ISERR(P52+Q52),"-",P52+Q52)</f>
        <v>20785.07</v>
      </c>
      <c r="P52" s="14">
        <f t="shared" si="6"/>
        <v>10520.640000000001</v>
      </c>
      <c r="Q52" s="14">
        <f t="shared" si="6"/>
        <v>10264.43</v>
      </c>
      <c r="R52" s="16">
        <v>97.538298009029162</v>
      </c>
      <c r="S52" s="16">
        <v>100.21252247833905</v>
      </c>
      <c r="T52" s="16">
        <v>89.716693032681633</v>
      </c>
      <c r="U52" s="16">
        <f>IF(ISERR(O52/F52*100),"-",O52/F52*100)</f>
        <v>89.092706253099578</v>
      </c>
      <c r="V52" s="16"/>
    </row>
    <row r="53" spans="1:22" s="8" customFormat="1" ht="12" customHeight="1" x14ac:dyDescent="0.15">
      <c r="A53" s="17"/>
      <c r="B53" s="17"/>
      <c r="C53" s="42" t="s">
        <v>55</v>
      </c>
      <c r="D53" s="42"/>
      <c r="E53" s="13">
        <v>37</v>
      </c>
      <c r="F53" s="14">
        <f>IF(ISERR(G53+H53),"-",G53+H53)</f>
        <v>21521.508000000002</v>
      </c>
      <c r="G53" s="15">
        <v>10823.44</v>
      </c>
      <c r="H53" s="15">
        <v>10698.067999999999</v>
      </c>
      <c r="I53" s="14">
        <f>IF(ISERR(J53+K53),"-",J53+K53)</f>
        <v>4860.1559999999999</v>
      </c>
      <c r="J53" s="15">
        <v>2920.04</v>
      </c>
      <c r="K53" s="15">
        <v>1940.116</v>
      </c>
      <c r="L53" s="14">
        <f>IF(ISERR(M53+N53),"-",M53+N53)</f>
        <v>4664.7439999999997</v>
      </c>
      <c r="M53" s="14">
        <v>2447.1799999999998</v>
      </c>
      <c r="N53" s="14">
        <v>2217.5639999999999</v>
      </c>
      <c r="O53" s="14">
        <f>IF(ISERR(P53+Q53),"-",P53+Q53)</f>
        <v>21716.92</v>
      </c>
      <c r="P53" s="14">
        <f t="shared" si="6"/>
        <v>11296.3</v>
      </c>
      <c r="Q53" s="14">
        <f t="shared" si="6"/>
        <v>10420.619999999999</v>
      </c>
      <c r="R53" s="16">
        <v>79.177815283760268</v>
      </c>
      <c r="S53" s="16">
        <v>94.633374448195269</v>
      </c>
      <c r="T53" s="16">
        <v>88.518045854122605</v>
      </c>
      <c r="U53" s="16">
        <f>IF(ISERR(O53/F53*100),"-",O53/F53*100)</f>
        <v>100.90798470070033</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42" t="s">
        <v>56</v>
      </c>
      <c r="B55" s="42"/>
      <c r="C55" s="42"/>
      <c r="D55" s="42"/>
      <c r="E55" s="13">
        <v>38</v>
      </c>
      <c r="F55" s="14">
        <f>IF(ISERR(G55+H55),"-",G55+H55)</f>
        <v>47827.997000000003</v>
      </c>
      <c r="G55" s="15">
        <f>SUBTOTAL(9,G56:G62)</f>
        <v>22441.839</v>
      </c>
      <c r="H55" s="15">
        <f>SUBTOTAL(9,H56:H62)</f>
        <v>25386.157999999999</v>
      </c>
      <c r="I55" s="14">
        <f>IF(ISERR(J55+K55),"-",J55+K55)</f>
        <v>13451.702999999998</v>
      </c>
      <c r="J55" s="15">
        <f>SUBTOTAL(9,J56:J62)</f>
        <v>6167.1899999999987</v>
      </c>
      <c r="K55" s="15">
        <f>SUBTOTAL(9,K56:K62)</f>
        <v>7284.5129999999999</v>
      </c>
      <c r="L55" s="14">
        <f>IF(ISERR(M55+N55),"-",M55+N55)</f>
        <v>13557.759000000002</v>
      </c>
      <c r="M55" s="15">
        <f>SUBTOTAL(9,M56:M62)</f>
        <v>5544.89</v>
      </c>
      <c r="N55" s="15">
        <f>SUBTOTAL(9,N56:N62)</f>
        <v>8012.8690000000006</v>
      </c>
      <c r="O55" s="14">
        <f>IF(ISERR(P55+Q55),"-",P55+Q55)</f>
        <v>47721.940999999992</v>
      </c>
      <c r="P55" s="14">
        <f t="shared" ref="P55:Q59" si="7">IF(ISERR(G55+J55-M55),"-",G55+J55-M55)</f>
        <v>23064.138999999999</v>
      </c>
      <c r="Q55" s="14">
        <f t="shared" si="7"/>
        <v>24657.801999999996</v>
      </c>
      <c r="R55" s="16">
        <v>102.22549792143739</v>
      </c>
      <c r="S55" s="16">
        <v>98.989324251873683</v>
      </c>
      <c r="T55" s="16">
        <v>99.860744707789351</v>
      </c>
      <c r="U55" s="16">
        <f>IF(ISERR(O55/F55*100),"-",O55/F55*100)</f>
        <v>99.778255401329034</v>
      </c>
      <c r="V55" s="16"/>
    </row>
    <row r="56" spans="1:22" s="8" customFormat="1" ht="12" customHeight="1" x14ac:dyDescent="0.15">
      <c r="A56" s="17"/>
      <c r="B56" s="17"/>
      <c r="C56" s="42" t="s">
        <v>31</v>
      </c>
      <c r="D56" s="42"/>
      <c r="E56" s="13">
        <v>39</v>
      </c>
      <c r="F56" s="14">
        <f>IF(ISERR(G56+H56),"-",G56+H56)</f>
        <v>2479.8710000000001</v>
      </c>
      <c r="G56" s="15">
        <v>839.4</v>
      </c>
      <c r="H56" s="15">
        <v>1640.471</v>
      </c>
      <c r="I56" s="14">
        <f>IF(ISERR(J56+K56),"-",J56+K56)</f>
        <v>2834.5420000000004</v>
      </c>
      <c r="J56" s="15">
        <v>1698.39</v>
      </c>
      <c r="K56" s="15">
        <v>1136.152</v>
      </c>
      <c r="L56" s="14">
        <f>IF(ISERR(M56+N56),"-",M56+N56)</f>
        <v>2777.8879999999999</v>
      </c>
      <c r="M56" s="14">
        <v>1645.97</v>
      </c>
      <c r="N56" s="14">
        <v>1131.9179999999999</v>
      </c>
      <c r="O56" s="14">
        <f>IF(ISERR(P56+Q56),"-",P56+Q56)</f>
        <v>2536.5250000000001</v>
      </c>
      <c r="P56" s="14">
        <f t="shared" si="7"/>
        <v>891.81999999999994</v>
      </c>
      <c r="Q56" s="14">
        <f t="shared" si="7"/>
        <v>1644.7050000000002</v>
      </c>
      <c r="R56" s="16">
        <v>108.13744639941403</v>
      </c>
      <c r="S56" s="16">
        <v>102.22482271852449</v>
      </c>
      <c r="T56" s="16">
        <v>100.37414871768492</v>
      </c>
      <c r="U56" s="16">
        <f>IF(ISERR(O56/F56*100),"-",O56/F56*100)</f>
        <v>102.28455431754313</v>
      </c>
      <c r="V56" s="16"/>
    </row>
    <row r="57" spans="1:22" s="8" customFormat="1" ht="12" customHeight="1" x14ac:dyDescent="0.15">
      <c r="A57" s="17"/>
      <c r="B57" s="17"/>
      <c r="C57" s="42" t="s">
        <v>32</v>
      </c>
      <c r="D57" s="42"/>
      <c r="E57" s="13">
        <v>40</v>
      </c>
      <c r="F57" s="14">
        <f>IF(ISERR(G57+H57),"-",G57+H57)</f>
        <v>125.88999999999999</v>
      </c>
      <c r="G57" s="15">
        <v>35.29</v>
      </c>
      <c r="H57" s="15">
        <v>90.6</v>
      </c>
      <c r="I57" s="14">
        <f>IF(ISERR(J57+K57),"-",J57+K57)</f>
        <v>124.1</v>
      </c>
      <c r="J57" s="15">
        <v>52.1</v>
      </c>
      <c r="K57" s="15">
        <v>72</v>
      </c>
      <c r="L57" s="14">
        <f>IF(ISERR(M57+N57),"-",M57+N57)</f>
        <v>114.95</v>
      </c>
      <c r="M57" s="14">
        <v>31.75</v>
      </c>
      <c r="N57" s="14">
        <v>83.2</v>
      </c>
      <c r="O57" s="14">
        <f>IF(ISERR(P57+Q57),"-",P57+Q57)</f>
        <v>135.04</v>
      </c>
      <c r="P57" s="14">
        <f t="shared" si="7"/>
        <v>55.64</v>
      </c>
      <c r="Q57" s="14">
        <f t="shared" si="7"/>
        <v>79.399999999999991</v>
      </c>
      <c r="R57" s="16">
        <v>149.86112788310589</v>
      </c>
      <c r="S57" s="16">
        <v>101.59080866106937</v>
      </c>
      <c r="T57" s="16">
        <v>50.21007622234616</v>
      </c>
      <c r="U57" s="16">
        <f>IF(ISERR(O57/F57*100),"-",O57/F57*100)</f>
        <v>107.26825005957583</v>
      </c>
      <c r="V57" s="16"/>
    </row>
    <row r="58" spans="1:22" s="8" customFormat="1" ht="12" customHeight="1" x14ac:dyDescent="0.15">
      <c r="A58" s="17"/>
      <c r="B58" s="17"/>
      <c r="C58" s="42" t="s">
        <v>57</v>
      </c>
      <c r="D58" s="42"/>
      <c r="E58" s="13">
        <v>41</v>
      </c>
      <c r="F58" s="14">
        <f>IF(ISERR(G58+H58),"-",G58+H58)</f>
        <v>16562.957999999999</v>
      </c>
      <c r="G58" s="15">
        <v>9207</v>
      </c>
      <c r="H58" s="15">
        <v>7355.9579999999996</v>
      </c>
      <c r="I58" s="14">
        <f>IF(ISERR(J58+K58),"-",J58+K58)</f>
        <v>2680.076</v>
      </c>
      <c r="J58" s="15">
        <v>1171</v>
      </c>
      <c r="K58" s="15">
        <v>1509.076</v>
      </c>
      <c r="L58" s="14">
        <f>IF(ISERR(M58+N58),"-",M58+N58)</f>
        <v>2431.6779999999999</v>
      </c>
      <c r="M58" s="14">
        <v>719</v>
      </c>
      <c r="N58" s="14">
        <v>1712.6780000000001</v>
      </c>
      <c r="O58" s="14">
        <f>IF(ISERR(P58+Q58),"-",P58+Q58)</f>
        <v>16811.356</v>
      </c>
      <c r="P58" s="14">
        <f t="shared" si="7"/>
        <v>9659</v>
      </c>
      <c r="Q58" s="14">
        <f t="shared" si="7"/>
        <v>7152.3559999999998</v>
      </c>
      <c r="R58" s="16">
        <v>91.371314993675767</v>
      </c>
      <c r="S58" s="16">
        <v>87.169821195754068</v>
      </c>
      <c r="T58" s="16">
        <v>106.37240144199225</v>
      </c>
      <c r="U58" s="16">
        <f>IF(ISERR(O58/F58*100),"-",O58/F58*100)</f>
        <v>101.49972003793042</v>
      </c>
      <c r="V58" s="16"/>
    </row>
    <row r="59" spans="1:22" s="8" customFormat="1" ht="12" customHeight="1" x14ac:dyDescent="0.15">
      <c r="A59" s="17"/>
      <c r="B59" s="17"/>
      <c r="C59" s="42" t="s">
        <v>58</v>
      </c>
      <c r="D59" s="42"/>
      <c r="E59" s="13">
        <v>42</v>
      </c>
      <c r="F59" s="14">
        <f>IF(ISERR(G59+H59),"-",G59+H59)</f>
        <v>3823.252</v>
      </c>
      <c r="G59" s="15">
        <v>2063.94</v>
      </c>
      <c r="H59" s="15">
        <v>1759.3119999999999</v>
      </c>
      <c r="I59" s="14">
        <f>IF(ISERR(J59+K59),"-",J59+K59)</f>
        <v>894.28899999999999</v>
      </c>
      <c r="J59" s="15">
        <v>541.20000000000005</v>
      </c>
      <c r="K59" s="15">
        <v>353.089</v>
      </c>
      <c r="L59" s="14">
        <f>IF(ISERR(M59+N59),"-",M59+N59)</f>
        <v>1256.6689999999999</v>
      </c>
      <c r="M59" s="14">
        <v>724.98</v>
      </c>
      <c r="N59" s="14">
        <v>531.68899999999996</v>
      </c>
      <c r="O59" s="14">
        <f>IF(ISERR(P59+Q59),"-",P59+Q59)</f>
        <v>3460.8720000000003</v>
      </c>
      <c r="P59" s="14">
        <f t="shared" si="7"/>
        <v>1880.1600000000003</v>
      </c>
      <c r="Q59" s="14">
        <f t="shared" si="7"/>
        <v>1580.712</v>
      </c>
      <c r="R59" s="16">
        <v>115.11436919947995</v>
      </c>
      <c r="S59" s="16">
        <v>125.37102438245741</v>
      </c>
      <c r="T59" s="16">
        <v>77.240400388336511</v>
      </c>
      <c r="U59" s="16">
        <f>IF(ISERR(O59/F59*100),"-",O59/F59*100)</f>
        <v>90.521681542310063</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42" t="s">
        <v>59</v>
      </c>
      <c r="D61" s="42"/>
      <c r="E61" s="13">
        <v>43</v>
      </c>
      <c r="F61" s="14">
        <f>IF(ISERR(G61+H61),"-",G61+H61)</f>
        <v>2761.2539999999999</v>
      </c>
      <c r="G61" s="15">
        <v>1553.84</v>
      </c>
      <c r="H61" s="15">
        <v>1207.414</v>
      </c>
      <c r="I61" s="14">
        <f>IF(ISERR(J61+K61),"-",J61+K61)</f>
        <v>602.63300000000004</v>
      </c>
      <c r="J61" s="15">
        <v>342.03</v>
      </c>
      <c r="K61" s="15">
        <v>260.60300000000001</v>
      </c>
      <c r="L61" s="14">
        <f>IF(ISERR(M61+N61),"-",M61+N61)</f>
        <v>390.81</v>
      </c>
      <c r="M61" s="14">
        <v>212.1</v>
      </c>
      <c r="N61" s="14">
        <v>178.71</v>
      </c>
      <c r="O61" s="14">
        <f>IF(ISERR(P61+Q61),"-",P61+Q61)</f>
        <v>2973.0770000000002</v>
      </c>
      <c r="P61" s="14">
        <f>IF(ISERR(G61+J61-M61),"-",G61+J61-M61)</f>
        <v>1683.77</v>
      </c>
      <c r="Q61" s="14">
        <f>IF(ISERR(H61+K61-N61),"-",H61+K61-N61)</f>
        <v>1289.307</v>
      </c>
      <c r="R61" s="16">
        <v>83.09428602945232</v>
      </c>
      <c r="S61" s="16">
        <v>88.554790174929764</v>
      </c>
      <c r="T61" s="16">
        <v>81.375464277014274</v>
      </c>
      <c r="U61" s="16">
        <f>IF(ISERR(O61/F61*100),"-",O61/F61*100)</f>
        <v>107.67126095607287</v>
      </c>
      <c r="V61" s="16"/>
    </row>
    <row r="62" spans="1:22" s="8" customFormat="1" ht="12" customHeight="1" x14ac:dyDescent="0.15">
      <c r="A62" s="17"/>
      <c r="B62" s="17"/>
      <c r="C62" s="42" t="s">
        <v>60</v>
      </c>
      <c r="D62" s="42"/>
      <c r="E62" s="13">
        <v>44</v>
      </c>
      <c r="F62" s="14">
        <f>IF(ISERR(G62+H62),"-",G62+H62)</f>
        <v>22074.772000000001</v>
      </c>
      <c r="G62" s="15">
        <v>8742.3690000000006</v>
      </c>
      <c r="H62" s="15">
        <v>13332.403</v>
      </c>
      <c r="I62" s="14">
        <f>IF(ISERR(J62+K62),"-",J62+K62)</f>
        <v>6316.0630000000001</v>
      </c>
      <c r="J62" s="15">
        <v>2362.4699999999998</v>
      </c>
      <c r="K62" s="15">
        <v>3953.5929999999998</v>
      </c>
      <c r="L62" s="14">
        <f>IF(ISERR(M62+N62),"-",M62+N62)</f>
        <v>6585.7640000000001</v>
      </c>
      <c r="M62" s="14">
        <v>2211.09</v>
      </c>
      <c r="N62" s="14">
        <v>4374.674</v>
      </c>
      <c r="O62" s="14">
        <f>IF(ISERR(P62+Q62),"-",P62+Q62)</f>
        <v>21805.071</v>
      </c>
      <c r="P62" s="14">
        <f>IF(ISERR(G62+J62-M62),"-",G62+J62-M62)</f>
        <v>8893.7489999999998</v>
      </c>
      <c r="Q62" s="14">
        <f>IF(ISERR(H62+K62-N62),"-",H62+K62-N62)</f>
        <v>12911.322</v>
      </c>
      <c r="R62" s="16">
        <v>104.92630396129395</v>
      </c>
      <c r="S62" s="16">
        <v>99.297803971330765</v>
      </c>
      <c r="T62" s="16">
        <v>103.56714384975845</v>
      </c>
      <c r="U62" s="16">
        <f>IF(ISERR(O62/F62*100),"-",O62/F62*100)</f>
        <v>98.778238796758572</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42" t="s">
        <v>61</v>
      </c>
      <c r="B64" s="42"/>
      <c r="C64" s="42"/>
      <c r="D64" s="42"/>
      <c r="E64" s="13">
        <v>45</v>
      </c>
      <c r="F64" s="14">
        <f>IF(ISERR(G64+H64),"-",G64+H64)</f>
        <v>63943.510999999999</v>
      </c>
      <c r="G64" s="15">
        <v>34873.769999999997</v>
      </c>
      <c r="H64" s="15">
        <v>29069.741000000002</v>
      </c>
      <c r="I64" s="14">
        <f>IF(ISERR(J64+K64),"-",J64+K64)</f>
        <v>29208.722000000002</v>
      </c>
      <c r="J64" s="15">
        <v>14335.08</v>
      </c>
      <c r="K64" s="15">
        <v>14873.642</v>
      </c>
      <c r="L64" s="14">
        <f>IF(ISERR(M64+N64),"-",M64+N64)</f>
        <v>29766.271000000001</v>
      </c>
      <c r="M64" s="14">
        <v>13955.62</v>
      </c>
      <c r="N64" s="14">
        <v>15810.651</v>
      </c>
      <c r="O64" s="14">
        <f>IF(ISERR(P64+Q64),"-",P64+Q64)</f>
        <v>63385.962</v>
      </c>
      <c r="P64" s="14">
        <f>IF(ISERR(G64+J64-M64),"-",G64+J64-M64)</f>
        <v>35253.229999999996</v>
      </c>
      <c r="Q64" s="14">
        <f>IF(ISERR(H64+K64-N64),"-",H64+K64-N64)</f>
        <v>28132.732000000004</v>
      </c>
      <c r="R64" s="16">
        <v>101.55142318326082</v>
      </c>
      <c r="S64" s="16">
        <v>104.07578911358836</v>
      </c>
      <c r="T64" s="16">
        <v>92.025491189584031</v>
      </c>
      <c r="U64" s="16">
        <f>IF(ISERR(O64/F64*100),"-",O64/F64*100)</f>
        <v>99.128060077902205</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 ref="A9:D9"/>
    <mergeCell ref="A11:D11"/>
    <mergeCell ref="A13:D13"/>
    <mergeCell ref="O6:O7"/>
    <mergeCell ref="P6:P7"/>
    <mergeCell ref="J6:J7"/>
    <mergeCell ref="K6:K7"/>
    <mergeCell ref="L6:L7"/>
    <mergeCell ref="M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29EC8-F6C7-4ED9-990A-5033F0462D06}">
  <sheetPr codeName="Sheet10">
    <pageSetUpPr fitToPage="1"/>
  </sheetPr>
  <dimension ref="A1:Z71"/>
  <sheetViews>
    <sheetView zoomScaleNormal="100" workbookViewId="0">
      <pane xSplit="5" ySplit="7" topLeftCell="F8" activePane="bottomRight" state="frozen"/>
      <selection pane="topRight" activeCell="F1" sqref="F1"/>
      <selection pane="bottomLeft" activeCell="A8" sqref="A8"/>
      <selection pane="bottomRight" activeCell="L3" sqref="L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6" t="s">
        <v>81</v>
      </c>
      <c r="B3" s="76"/>
      <c r="C3" s="76"/>
      <c r="D3" s="76"/>
      <c r="E3" s="76"/>
      <c r="F3" s="76"/>
      <c r="G3" s="76"/>
      <c r="H3" s="76"/>
      <c r="I3" s="76"/>
      <c r="J3" s="76"/>
      <c r="K3" s="76"/>
      <c r="V3" s="2" t="s">
        <v>64</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65</v>
      </c>
    </row>
    <row r="5" spans="1:26" s="8" customFormat="1" ht="18" customHeight="1" thickTop="1" x14ac:dyDescent="0.15">
      <c r="A5" s="57" t="s">
        <v>2</v>
      </c>
      <c r="B5" s="57"/>
      <c r="C5" s="57"/>
      <c r="D5" s="57"/>
      <c r="E5" s="45"/>
      <c r="F5" s="50" t="s">
        <v>66</v>
      </c>
      <c r="G5" s="62"/>
      <c r="H5" s="73"/>
      <c r="I5" s="50" t="s">
        <v>67</v>
      </c>
      <c r="J5" s="62"/>
      <c r="K5" s="73"/>
      <c r="L5" s="50" t="s">
        <v>68</v>
      </c>
      <c r="M5" s="62"/>
      <c r="N5" s="73"/>
      <c r="O5" s="51" t="s">
        <v>69</v>
      </c>
      <c r="P5" s="62"/>
      <c r="Q5" s="73"/>
      <c r="R5" s="50" t="s">
        <v>70</v>
      </c>
      <c r="S5" s="62"/>
      <c r="T5" s="73"/>
      <c r="U5" s="50" t="s">
        <v>71</v>
      </c>
      <c r="V5" s="62"/>
      <c r="W5" s="73"/>
      <c r="X5" s="50" t="s">
        <v>72</v>
      </c>
      <c r="Y5" s="62"/>
      <c r="Z5" s="73"/>
    </row>
    <row r="6" spans="1:26" s="8" customFormat="1" ht="18" customHeight="1" x14ac:dyDescent="0.15">
      <c r="A6" s="58"/>
      <c r="B6" s="58"/>
      <c r="C6" s="58"/>
      <c r="D6" s="58"/>
      <c r="E6" s="45"/>
      <c r="F6" s="66" t="s">
        <v>73</v>
      </c>
      <c r="G6" s="67"/>
      <c r="H6" s="70" t="s">
        <v>74</v>
      </c>
      <c r="I6" s="66" t="s">
        <v>73</v>
      </c>
      <c r="J6" s="67"/>
      <c r="K6" s="70" t="s">
        <v>74</v>
      </c>
      <c r="L6" s="66" t="s">
        <v>73</v>
      </c>
      <c r="M6" s="67"/>
      <c r="N6" s="72" t="s">
        <v>74</v>
      </c>
      <c r="O6" s="74" t="s">
        <v>75</v>
      </c>
      <c r="P6" s="67"/>
      <c r="Q6" s="71" t="s">
        <v>76</v>
      </c>
      <c r="R6" s="66" t="s">
        <v>75</v>
      </c>
      <c r="S6" s="67"/>
      <c r="T6" s="70" t="s">
        <v>76</v>
      </c>
      <c r="U6" s="66" t="s">
        <v>75</v>
      </c>
      <c r="V6" s="67"/>
      <c r="W6" s="70" t="s">
        <v>76</v>
      </c>
      <c r="X6" s="66" t="s">
        <v>75</v>
      </c>
      <c r="Y6" s="67"/>
      <c r="Z6" s="70" t="s">
        <v>76</v>
      </c>
    </row>
    <row r="7" spans="1:26" s="8" customFormat="1" ht="18" customHeight="1" x14ac:dyDescent="0.15">
      <c r="A7" s="59"/>
      <c r="B7" s="59"/>
      <c r="C7" s="59"/>
      <c r="D7" s="59"/>
      <c r="E7" s="47"/>
      <c r="F7" s="68"/>
      <c r="G7" s="69"/>
      <c r="H7" s="71"/>
      <c r="I7" s="68"/>
      <c r="J7" s="69"/>
      <c r="K7" s="71"/>
      <c r="L7" s="68"/>
      <c r="M7" s="69"/>
      <c r="N7" s="72"/>
      <c r="O7" s="75"/>
      <c r="P7" s="69"/>
      <c r="Q7" s="72"/>
      <c r="R7" s="68"/>
      <c r="S7" s="69"/>
      <c r="T7" s="71"/>
      <c r="U7" s="68"/>
      <c r="V7" s="69"/>
      <c r="W7" s="71"/>
      <c r="X7" s="68"/>
      <c r="Y7" s="69"/>
      <c r="Z7" s="71"/>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42" t="s">
        <v>77</v>
      </c>
      <c r="B9" s="42"/>
      <c r="C9" s="42"/>
      <c r="D9" s="42"/>
      <c r="E9" s="13">
        <v>1</v>
      </c>
      <c r="F9" s="33"/>
      <c r="G9" s="32" t="s">
        <v>82</v>
      </c>
      <c r="H9" s="34">
        <v>154974.12400000001</v>
      </c>
      <c r="I9" s="35"/>
      <c r="J9" s="32" t="s">
        <v>83</v>
      </c>
      <c r="K9" s="34">
        <v>53407.425999999999</v>
      </c>
      <c r="L9" s="35"/>
      <c r="M9" s="32" t="s">
        <v>84</v>
      </c>
      <c r="N9" s="34">
        <v>46389.396000000001</v>
      </c>
      <c r="O9" s="35"/>
      <c r="P9" s="32" t="s">
        <v>85</v>
      </c>
      <c r="Q9" s="34">
        <v>37516.1</v>
      </c>
      <c r="R9" s="35"/>
      <c r="S9" s="32" t="s">
        <v>86</v>
      </c>
      <c r="T9" s="34">
        <v>28702.737000000001</v>
      </c>
      <c r="U9" s="35"/>
      <c r="V9" s="32" t="s">
        <v>87</v>
      </c>
      <c r="W9" s="34">
        <v>28364</v>
      </c>
      <c r="X9" s="35"/>
      <c r="Y9" s="32" t="s">
        <v>88</v>
      </c>
      <c r="Z9" s="34">
        <v>27440</v>
      </c>
    </row>
    <row r="10" spans="1:26" s="8" customFormat="1" ht="12" customHeight="1" x14ac:dyDescent="0.15">
      <c r="A10" s="17"/>
      <c r="B10" s="17"/>
      <c r="C10" s="17"/>
      <c r="D10" s="17"/>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42" t="s">
        <v>20</v>
      </c>
      <c r="B11" s="42"/>
      <c r="C11" s="42"/>
      <c r="D11" s="42"/>
      <c r="E11" s="13">
        <v>2</v>
      </c>
      <c r="F11" s="33"/>
      <c r="G11" s="32" t="s">
        <v>89</v>
      </c>
      <c r="H11" s="34">
        <v>246.4</v>
      </c>
      <c r="I11" s="35"/>
      <c r="J11" s="32" t="s">
        <v>83</v>
      </c>
      <c r="K11" s="34">
        <v>92.082999999999998</v>
      </c>
      <c r="L11" s="35"/>
      <c r="M11" s="32" t="s">
        <v>90</v>
      </c>
      <c r="N11" s="34">
        <v>71</v>
      </c>
      <c r="O11" s="35"/>
      <c r="P11" s="32" t="s">
        <v>91</v>
      </c>
      <c r="Q11" s="34">
        <v>34</v>
      </c>
      <c r="R11" s="35"/>
      <c r="S11" s="32" t="s">
        <v>92</v>
      </c>
      <c r="T11" s="34">
        <v>31</v>
      </c>
      <c r="U11" s="35"/>
      <c r="V11" s="32" t="s">
        <v>93</v>
      </c>
      <c r="W11" s="34">
        <v>20.558</v>
      </c>
      <c r="X11" s="35"/>
      <c r="Y11" s="32" t="s">
        <v>94</v>
      </c>
      <c r="Z11" s="34">
        <v>12</v>
      </c>
    </row>
    <row r="12" spans="1:26" s="8" customFormat="1" ht="12" customHeight="1" x14ac:dyDescent="0.15">
      <c r="A12" s="39"/>
      <c r="B12" s="39"/>
      <c r="C12" s="39"/>
      <c r="D12" s="39"/>
      <c r="E12" s="13"/>
      <c r="F12" s="33"/>
      <c r="G12" s="32"/>
      <c r="H12" s="34"/>
      <c r="I12" s="35"/>
      <c r="J12" s="32"/>
      <c r="K12" s="34"/>
      <c r="L12" s="35"/>
      <c r="M12" s="32"/>
      <c r="N12" s="34"/>
      <c r="O12" s="35"/>
      <c r="P12" s="32"/>
      <c r="Q12" s="34"/>
      <c r="R12" s="35"/>
      <c r="S12" s="32"/>
      <c r="T12" s="34"/>
      <c r="U12" s="35"/>
      <c r="V12" s="32"/>
      <c r="W12" s="34"/>
      <c r="X12" s="35"/>
      <c r="Y12" s="32" t="s">
        <v>132</v>
      </c>
      <c r="Z12" s="34">
        <v>12</v>
      </c>
    </row>
    <row r="13" spans="1:26" s="8" customFormat="1" ht="12" customHeight="1" x14ac:dyDescent="0.15">
      <c r="A13" s="17"/>
      <c r="B13" s="17"/>
      <c r="C13" s="17"/>
      <c r="D13" s="17"/>
      <c r="E13" s="13"/>
      <c r="F13" s="33"/>
      <c r="G13" s="32"/>
      <c r="H13" s="34"/>
      <c r="I13" s="35"/>
      <c r="J13" s="32"/>
      <c r="K13" s="34"/>
      <c r="L13" s="35"/>
      <c r="M13" s="32"/>
      <c r="N13" s="34"/>
      <c r="O13" s="35"/>
      <c r="P13" s="32"/>
      <c r="Q13" s="34"/>
      <c r="R13" s="35"/>
      <c r="S13" s="32"/>
      <c r="T13" s="34"/>
      <c r="U13" s="35"/>
      <c r="V13" s="32"/>
      <c r="W13" s="34"/>
      <c r="X13" s="35"/>
      <c r="Y13" s="32"/>
      <c r="Z13" s="34"/>
    </row>
    <row r="14" spans="1:26" s="8" customFormat="1" ht="12" customHeight="1" x14ac:dyDescent="0.15">
      <c r="A14" s="42" t="s">
        <v>21</v>
      </c>
      <c r="B14" s="42"/>
      <c r="C14" s="42"/>
      <c r="D14" s="42"/>
      <c r="E14" s="13">
        <v>3</v>
      </c>
      <c r="F14" s="33"/>
      <c r="G14" s="32" t="s">
        <v>82</v>
      </c>
      <c r="H14" s="34">
        <v>138901.48499999999</v>
      </c>
      <c r="I14" s="35"/>
      <c r="J14" s="32" t="s">
        <v>83</v>
      </c>
      <c r="K14" s="34">
        <v>44644.807999999997</v>
      </c>
      <c r="L14" s="35"/>
      <c r="M14" s="32" t="s">
        <v>84</v>
      </c>
      <c r="N14" s="34">
        <v>37828.396000000001</v>
      </c>
      <c r="O14" s="35"/>
      <c r="P14" s="32" t="s">
        <v>85</v>
      </c>
      <c r="Q14" s="34">
        <v>35417.599999999999</v>
      </c>
      <c r="R14" s="35"/>
      <c r="S14" s="32" t="s">
        <v>87</v>
      </c>
      <c r="T14" s="34">
        <v>25644</v>
      </c>
      <c r="U14" s="35"/>
      <c r="V14" s="32" t="s">
        <v>88</v>
      </c>
      <c r="W14" s="34">
        <v>25288</v>
      </c>
      <c r="X14" s="35"/>
      <c r="Y14" s="32" t="s">
        <v>86</v>
      </c>
      <c r="Z14" s="34">
        <v>22765.418000000001</v>
      </c>
    </row>
    <row r="15" spans="1:26" s="8" customFormat="1" ht="12" customHeight="1" x14ac:dyDescent="0.15">
      <c r="A15" s="17"/>
      <c r="B15" s="17"/>
      <c r="C15" s="42" t="s">
        <v>22</v>
      </c>
      <c r="D15" s="42"/>
      <c r="E15" s="13">
        <v>4</v>
      </c>
      <c r="F15" s="33"/>
      <c r="G15" s="32" t="s">
        <v>84</v>
      </c>
      <c r="H15" s="34">
        <v>27205.734</v>
      </c>
      <c r="I15" s="35"/>
      <c r="J15" s="32" t="s">
        <v>96</v>
      </c>
      <c r="K15" s="34">
        <v>7431</v>
      </c>
      <c r="L15" s="35"/>
      <c r="M15" s="32" t="s">
        <v>95</v>
      </c>
      <c r="N15" s="34">
        <v>2375.9</v>
      </c>
      <c r="O15" s="35"/>
      <c r="P15" s="32" t="s">
        <v>101</v>
      </c>
      <c r="Q15" s="34">
        <v>2284.4</v>
      </c>
      <c r="R15" s="35"/>
      <c r="S15" s="32" t="s">
        <v>85</v>
      </c>
      <c r="T15" s="34">
        <v>1833</v>
      </c>
      <c r="U15" s="35"/>
      <c r="V15" s="32" t="s">
        <v>97</v>
      </c>
      <c r="W15" s="34">
        <v>826</v>
      </c>
      <c r="X15" s="35"/>
      <c r="Y15" s="32" t="s">
        <v>103</v>
      </c>
      <c r="Z15" s="34">
        <v>651</v>
      </c>
    </row>
    <row r="16" spans="1:26" s="8" customFormat="1" ht="12" customHeight="1" x14ac:dyDescent="0.15">
      <c r="A16" s="17"/>
      <c r="B16" s="17"/>
      <c r="C16" s="17"/>
      <c r="D16" s="17" t="s">
        <v>23</v>
      </c>
      <c r="E16" s="13">
        <v>5</v>
      </c>
      <c r="F16" s="33"/>
      <c r="G16" s="32" t="s">
        <v>84</v>
      </c>
      <c r="H16" s="34">
        <v>5891.0950000000003</v>
      </c>
      <c r="I16" s="35"/>
      <c r="J16" s="32" t="s">
        <v>95</v>
      </c>
      <c r="K16" s="34">
        <v>1345.9</v>
      </c>
      <c r="L16" s="35"/>
      <c r="M16" s="32" t="s">
        <v>96</v>
      </c>
      <c r="N16" s="34">
        <v>609</v>
      </c>
      <c r="O16" s="35"/>
      <c r="P16" s="32" t="s">
        <v>97</v>
      </c>
      <c r="Q16" s="34">
        <v>604</v>
      </c>
      <c r="R16" s="35"/>
      <c r="S16" s="32" t="s">
        <v>98</v>
      </c>
      <c r="T16" s="34">
        <v>453</v>
      </c>
      <c r="U16" s="35"/>
      <c r="V16" s="32" t="s">
        <v>99</v>
      </c>
      <c r="W16" s="34">
        <v>156.34399999999999</v>
      </c>
      <c r="X16" s="35"/>
      <c r="Y16" s="32" t="s">
        <v>100</v>
      </c>
      <c r="Z16" s="34">
        <v>90</v>
      </c>
    </row>
    <row r="17" spans="1:26" s="8" customFormat="1" ht="12" customHeight="1" x14ac:dyDescent="0.15">
      <c r="A17" s="17"/>
      <c r="B17" s="17"/>
      <c r="C17" s="17"/>
      <c r="D17" s="17" t="s">
        <v>24</v>
      </c>
      <c r="E17" s="13">
        <v>6</v>
      </c>
      <c r="F17" s="33"/>
      <c r="G17" s="32" t="s">
        <v>84</v>
      </c>
      <c r="H17" s="34">
        <v>6992.3019999999997</v>
      </c>
      <c r="I17" s="35"/>
      <c r="J17" s="32" t="s">
        <v>96</v>
      </c>
      <c r="K17" s="34">
        <v>2819</v>
      </c>
      <c r="L17" s="35"/>
      <c r="M17" s="32" t="s">
        <v>101</v>
      </c>
      <c r="N17" s="34">
        <v>1988.54</v>
      </c>
      <c r="O17" s="35"/>
      <c r="P17" s="32" t="s">
        <v>95</v>
      </c>
      <c r="Q17" s="34">
        <v>831</v>
      </c>
      <c r="R17" s="35"/>
      <c r="S17" s="32" t="s">
        <v>83</v>
      </c>
      <c r="T17" s="34">
        <v>157</v>
      </c>
      <c r="U17" s="35"/>
      <c r="V17" s="32" t="s">
        <v>102</v>
      </c>
      <c r="W17" s="34">
        <v>130</v>
      </c>
      <c r="X17" s="35"/>
      <c r="Y17" s="32" t="s">
        <v>82</v>
      </c>
      <c r="Z17" s="34">
        <v>109</v>
      </c>
    </row>
    <row r="18" spans="1:26" s="8" customFormat="1" ht="12" customHeight="1" x14ac:dyDescent="0.15">
      <c r="A18" s="17"/>
      <c r="B18" s="17"/>
      <c r="C18" s="17"/>
      <c r="D18" s="17" t="s">
        <v>25</v>
      </c>
      <c r="E18" s="13">
        <v>7</v>
      </c>
      <c r="F18" s="33"/>
      <c r="G18" s="32" t="s">
        <v>84</v>
      </c>
      <c r="H18" s="34">
        <v>9622.8209999999999</v>
      </c>
      <c r="I18" s="35"/>
      <c r="J18" s="32" t="s">
        <v>96</v>
      </c>
      <c r="K18" s="34">
        <v>1781</v>
      </c>
      <c r="L18" s="35"/>
      <c r="M18" s="32" t="s">
        <v>103</v>
      </c>
      <c r="N18" s="34">
        <v>493</v>
      </c>
      <c r="O18" s="35"/>
      <c r="P18" s="32" t="s">
        <v>104</v>
      </c>
      <c r="Q18" s="34">
        <v>422</v>
      </c>
      <c r="R18" s="35"/>
      <c r="S18" s="32" t="s">
        <v>101</v>
      </c>
      <c r="T18" s="34">
        <v>230.47499999999999</v>
      </c>
      <c r="U18" s="35"/>
      <c r="V18" s="32" t="s">
        <v>102</v>
      </c>
      <c r="W18" s="34">
        <v>183</v>
      </c>
      <c r="X18" s="35"/>
      <c r="Y18" s="32" t="s">
        <v>95</v>
      </c>
      <c r="Z18" s="34">
        <v>180</v>
      </c>
    </row>
    <row r="19" spans="1:26" s="8" customFormat="1" ht="12" customHeight="1" x14ac:dyDescent="0.15">
      <c r="A19" s="17"/>
      <c r="B19" s="17"/>
      <c r="C19" s="17"/>
      <c r="D19" s="17"/>
      <c r="E19" s="13"/>
      <c r="F19" s="33"/>
      <c r="G19" s="32"/>
      <c r="H19" s="34"/>
      <c r="I19" s="35"/>
      <c r="J19" s="32"/>
      <c r="K19" s="34"/>
      <c r="L19" s="35"/>
      <c r="M19" s="32"/>
      <c r="N19" s="34"/>
      <c r="O19" s="35"/>
      <c r="P19" s="32"/>
      <c r="Q19" s="34"/>
      <c r="R19" s="35"/>
      <c r="S19" s="32"/>
      <c r="T19" s="34"/>
      <c r="U19" s="35"/>
      <c r="V19" s="32"/>
      <c r="W19" s="34"/>
      <c r="X19" s="35"/>
      <c r="Y19" s="32"/>
      <c r="Z19" s="34"/>
    </row>
    <row r="20" spans="1:26" s="8" customFormat="1" ht="12" customHeight="1" x14ac:dyDescent="0.15">
      <c r="A20" s="17"/>
      <c r="B20" s="17"/>
      <c r="C20" s="17"/>
      <c r="D20" s="17" t="s">
        <v>26</v>
      </c>
      <c r="E20" s="13">
        <v>8</v>
      </c>
      <c r="F20" s="33"/>
      <c r="G20" s="32" t="s">
        <v>84</v>
      </c>
      <c r="H20" s="34">
        <v>3033.1689999999999</v>
      </c>
      <c r="I20" s="35"/>
      <c r="J20" s="32" t="s">
        <v>83</v>
      </c>
      <c r="K20" s="34">
        <v>47</v>
      </c>
      <c r="L20" s="35"/>
      <c r="M20" s="32" t="s">
        <v>102</v>
      </c>
      <c r="N20" s="34">
        <v>38</v>
      </c>
      <c r="O20" s="35"/>
      <c r="P20" s="32" t="s">
        <v>97</v>
      </c>
      <c r="Q20" s="34">
        <v>34</v>
      </c>
      <c r="R20" s="35"/>
      <c r="S20" s="32" t="s">
        <v>89</v>
      </c>
      <c r="T20" s="34">
        <v>31</v>
      </c>
      <c r="U20" s="35"/>
      <c r="V20" s="32" t="s">
        <v>92</v>
      </c>
      <c r="W20" s="34">
        <v>19</v>
      </c>
      <c r="X20" s="35"/>
      <c r="Y20" s="32" t="s">
        <v>91</v>
      </c>
      <c r="Z20" s="34">
        <v>4.7300000000000004</v>
      </c>
    </row>
    <row r="21" spans="1:26" s="8" customFormat="1" ht="12" customHeight="1" x14ac:dyDescent="0.15">
      <c r="A21" s="17"/>
      <c r="B21" s="17"/>
      <c r="C21" s="17"/>
      <c r="D21" s="17" t="s">
        <v>27</v>
      </c>
      <c r="E21" s="13">
        <v>9</v>
      </c>
      <c r="F21" s="33"/>
      <c r="G21" s="32" t="s">
        <v>84</v>
      </c>
      <c r="H21" s="34">
        <v>1488.347</v>
      </c>
      <c r="I21" s="35"/>
      <c r="J21" s="32" t="s">
        <v>96</v>
      </c>
      <c r="K21" s="34">
        <v>218</v>
      </c>
      <c r="L21" s="35"/>
      <c r="M21" s="32" t="s">
        <v>102</v>
      </c>
      <c r="N21" s="34">
        <v>24</v>
      </c>
      <c r="O21" s="35"/>
      <c r="P21" s="32" t="s">
        <v>82</v>
      </c>
      <c r="Q21" s="34">
        <v>18</v>
      </c>
      <c r="R21" s="35"/>
      <c r="S21" s="32" t="s">
        <v>83</v>
      </c>
      <c r="T21" s="34">
        <v>4</v>
      </c>
      <c r="U21" s="35"/>
      <c r="V21" s="32" t="s">
        <v>89</v>
      </c>
      <c r="W21" s="34">
        <v>1.5</v>
      </c>
      <c r="X21" s="35"/>
      <c r="Y21" s="32" t="s">
        <v>124</v>
      </c>
      <c r="Z21" s="34">
        <v>1</v>
      </c>
    </row>
    <row r="22" spans="1:26" s="8" customFormat="1" ht="12" customHeight="1" x14ac:dyDescent="0.15">
      <c r="A22" s="17"/>
      <c r="B22" s="17"/>
      <c r="C22" s="17"/>
      <c r="D22" s="17" t="s">
        <v>28</v>
      </c>
      <c r="E22" s="13">
        <v>10</v>
      </c>
      <c r="F22" s="33"/>
      <c r="G22" s="32" t="s">
        <v>96</v>
      </c>
      <c r="H22" s="34">
        <v>2004</v>
      </c>
      <c r="I22" s="35"/>
      <c r="J22" s="32" t="s">
        <v>85</v>
      </c>
      <c r="K22" s="34">
        <v>1833</v>
      </c>
      <c r="L22" s="35"/>
      <c r="M22" s="32" t="s">
        <v>82</v>
      </c>
      <c r="N22" s="34">
        <v>396</v>
      </c>
      <c r="O22" s="35"/>
      <c r="P22" s="32" t="s">
        <v>89</v>
      </c>
      <c r="Q22" s="34">
        <v>274.11</v>
      </c>
      <c r="R22" s="35"/>
      <c r="S22" s="32" t="s">
        <v>93</v>
      </c>
      <c r="T22" s="34">
        <v>199.76599999999999</v>
      </c>
      <c r="U22" s="35"/>
      <c r="V22" s="32" t="s">
        <v>105</v>
      </c>
      <c r="W22" s="34">
        <v>195</v>
      </c>
      <c r="X22" s="35"/>
      <c r="Y22" s="32" t="s">
        <v>84</v>
      </c>
      <c r="Z22" s="34">
        <v>178</v>
      </c>
    </row>
    <row r="23" spans="1:26" s="8" customFormat="1" ht="12" customHeight="1" x14ac:dyDescent="0.15">
      <c r="A23" s="17"/>
      <c r="B23" s="17"/>
      <c r="C23" s="42" t="s">
        <v>29</v>
      </c>
      <c r="D23" s="42"/>
      <c r="E23" s="13">
        <v>11</v>
      </c>
      <c r="F23" s="33"/>
      <c r="G23" s="32" t="s">
        <v>84</v>
      </c>
      <c r="H23" s="34">
        <v>1409.721</v>
      </c>
      <c r="I23" s="35"/>
      <c r="J23" s="32" t="s">
        <v>96</v>
      </c>
      <c r="K23" s="34">
        <v>708</v>
      </c>
      <c r="L23" s="35"/>
      <c r="M23" s="32" t="s">
        <v>101</v>
      </c>
      <c r="N23" s="34">
        <v>336.6</v>
      </c>
      <c r="O23" s="35"/>
      <c r="P23" s="32" t="s">
        <v>106</v>
      </c>
      <c r="Q23" s="34">
        <v>111.426</v>
      </c>
      <c r="R23" s="35"/>
      <c r="S23" s="32" t="s">
        <v>82</v>
      </c>
      <c r="T23" s="34">
        <v>70</v>
      </c>
      <c r="U23" s="35"/>
      <c r="V23" s="32" t="s">
        <v>91</v>
      </c>
      <c r="W23" s="34">
        <v>47.79</v>
      </c>
      <c r="X23" s="35"/>
      <c r="Y23" s="32" t="s">
        <v>95</v>
      </c>
      <c r="Z23" s="34">
        <v>44.9</v>
      </c>
    </row>
    <row r="24" spans="1:26" s="8" customFormat="1" ht="12" customHeight="1" x14ac:dyDescent="0.15">
      <c r="A24" s="17"/>
      <c r="B24" s="17"/>
      <c r="C24" s="42" t="s">
        <v>30</v>
      </c>
      <c r="D24" s="42"/>
      <c r="E24" s="13">
        <v>12</v>
      </c>
      <c r="F24" s="33"/>
      <c r="G24" s="32" t="s">
        <v>104</v>
      </c>
      <c r="H24" s="34">
        <v>6305</v>
      </c>
      <c r="I24" s="35"/>
      <c r="J24" s="32" t="s">
        <v>84</v>
      </c>
      <c r="K24" s="34">
        <v>5954.5709999999999</v>
      </c>
      <c r="L24" s="35"/>
      <c r="M24" s="32" t="s">
        <v>103</v>
      </c>
      <c r="N24" s="34">
        <v>4214</v>
      </c>
      <c r="O24" s="35"/>
      <c r="P24" s="32" t="s">
        <v>97</v>
      </c>
      <c r="Q24" s="34">
        <v>725</v>
      </c>
      <c r="R24" s="35"/>
      <c r="S24" s="32" t="s">
        <v>95</v>
      </c>
      <c r="T24" s="34">
        <v>652.9</v>
      </c>
      <c r="U24" s="35"/>
      <c r="V24" s="32" t="s">
        <v>107</v>
      </c>
      <c r="W24" s="34">
        <v>97</v>
      </c>
      <c r="X24" s="35"/>
      <c r="Y24" s="32" t="s">
        <v>92</v>
      </c>
      <c r="Z24" s="34">
        <v>78</v>
      </c>
    </row>
    <row r="25" spans="1:26" s="8" customFormat="1" ht="12" customHeight="1" x14ac:dyDescent="0.15">
      <c r="A25" s="17"/>
      <c r="B25" s="17"/>
      <c r="C25" s="17"/>
      <c r="D25" s="17"/>
      <c r="E25" s="13"/>
      <c r="F25" s="33"/>
      <c r="G25" s="32"/>
      <c r="H25" s="34"/>
      <c r="I25" s="35"/>
      <c r="J25" s="32"/>
      <c r="K25" s="34"/>
      <c r="L25" s="35"/>
      <c r="M25" s="32"/>
      <c r="N25" s="34"/>
      <c r="O25" s="35"/>
      <c r="P25" s="32"/>
      <c r="Q25" s="34"/>
      <c r="R25" s="35"/>
      <c r="S25" s="32"/>
      <c r="T25" s="34"/>
      <c r="U25" s="35"/>
      <c r="V25" s="32"/>
      <c r="W25" s="34"/>
      <c r="X25" s="35"/>
      <c r="Y25" s="32"/>
      <c r="Z25" s="34"/>
    </row>
    <row r="26" spans="1:26" s="8" customFormat="1" ht="12" customHeight="1" x14ac:dyDescent="0.15">
      <c r="A26" s="17"/>
      <c r="B26" s="17"/>
      <c r="C26" s="42" t="s">
        <v>31</v>
      </c>
      <c r="D26" s="42"/>
      <c r="E26" s="13">
        <v>13</v>
      </c>
      <c r="F26" s="33"/>
      <c r="G26" s="32" t="s">
        <v>82</v>
      </c>
      <c r="H26" s="34">
        <v>20885.052</v>
      </c>
      <c r="I26" s="35"/>
      <c r="J26" s="32" t="s">
        <v>88</v>
      </c>
      <c r="K26" s="34">
        <v>7743</v>
      </c>
      <c r="L26" s="35"/>
      <c r="M26" s="32" t="s">
        <v>108</v>
      </c>
      <c r="N26" s="34">
        <v>3881</v>
      </c>
      <c r="O26" s="35"/>
      <c r="P26" s="32" t="s">
        <v>92</v>
      </c>
      <c r="Q26" s="34">
        <v>3439.1</v>
      </c>
      <c r="R26" s="35"/>
      <c r="S26" s="32" t="s">
        <v>83</v>
      </c>
      <c r="T26" s="34">
        <v>2462.384</v>
      </c>
      <c r="U26" s="35"/>
      <c r="V26" s="32" t="s">
        <v>106</v>
      </c>
      <c r="W26" s="34">
        <v>2286.0830000000001</v>
      </c>
      <c r="X26" s="35"/>
      <c r="Y26" s="32" t="s">
        <v>109</v>
      </c>
      <c r="Z26" s="34" t="s">
        <v>130</v>
      </c>
    </row>
    <row r="27" spans="1:26" s="8" customFormat="1" ht="12" customHeight="1" x14ac:dyDescent="0.15">
      <c r="A27" s="17"/>
      <c r="B27" s="17"/>
      <c r="C27" s="42" t="s">
        <v>32</v>
      </c>
      <c r="D27" s="42"/>
      <c r="E27" s="13">
        <v>14</v>
      </c>
      <c r="F27" s="33"/>
      <c r="G27" s="32" t="s">
        <v>82</v>
      </c>
      <c r="H27" s="34">
        <v>16444</v>
      </c>
      <c r="I27" s="35"/>
      <c r="J27" s="32" t="s">
        <v>83</v>
      </c>
      <c r="K27" s="34">
        <v>296</v>
      </c>
      <c r="L27" s="35"/>
      <c r="M27" s="32" t="s">
        <v>92</v>
      </c>
      <c r="N27" s="34">
        <v>211</v>
      </c>
      <c r="O27" s="35"/>
      <c r="P27" s="32" t="s">
        <v>110</v>
      </c>
      <c r="Q27" s="34">
        <v>101</v>
      </c>
      <c r="R27" s="35"/>
      <c r="S27" s="32" t="s">
        <v>88</v>
      </c>
      <c r="T27" s="34">
        <v>88</v>
      </c>
      <c r="U27" s="35"/>
      <c r="V27" s="32" t="s">
        <v>108</v>
      </c>
      <c r="W27" s="34">
        <v>85</v>
      </c>
      <c r="X27" s="35"/>
      <c r="Y27" s="32" t="s">
        <v>89</v>
      </c>
      <c r="Z27" s="34">
        <v>79.2</v>
      </c>
    </row>
    <row r="28" spans="1:26" s="8" customFormat="1" ht="12" customHeight="1" x14ac:dyDescent="0.15">
      <c r="A28" s="17"/>
      <c r="B28" s="17"/>
      <c r="C28" s="42" t="s">
        <v>33</v>
      </c>
      <c r="D28" s="42"/>
      <c r="E28" s="13">
        <v>15</v>
      </c>
      <c r="F28" s="33"/>
      <c r="G28" s="32" t="s">
        <v>108</v>
      </c>
      <c r="H28" s="34">
        <v>1855</v>
      </c>
      <c r="I28" s="35"/>
      <c r="J28" s="32" t="s">
        <v>82</v>
      </c>
      <c r="K28" s="34">
        <v>1133</v>
      </c>
      <c r="L28" s="35"/>
      <c r="M28" s="32" t="s">
        <v>111</v>
      </c>
      <c r="N28" s="34">
        <v>764</v>
      </c>
      <c r="O28" s="35"/>
      <c r="P28" s="32" t="s">
        <v>112</v>
      </c>
      <c r="Q28" s="34">
        <v>675</v>
      </c>
      <c r="R28" s="35"/>
      <c r="S28" s="32" t="s">
        <v>88</v>
      </c>
      <c r="T28" s="34">
        <v>450</v>
      </c>
      <c r="U28" s="35"/>
      <c r="V28" s="32" t="s">
        <v>93</v>
      </c>
      <c r="W28" s="34">
        <v>416.29700000000003</v>
      </c>
      <c r="X28" s="35"/>
      <c r="Y28" s="32" t="s">
        <v>87</v>
      </c>
      <c r="Z28" s="34">
        <v>295</v>
      </c>
    </row>
    <row r="29" spans="1:26" s="8" customFormat="1" ht="12" customHeight="1" x14ac:dyDescent="0.15">
      <c r="A29" s="17"/>
      <c r="B29" s="17"/>
      <c r="C29" s="42" t="s">
        <v>34</v>
      </c>
      <c r="D29" s="42"/>
      <c r="E29" s="13">
        <v>16</v>
      </c>
      <c r="F29" s="33"/>
      <c r="G29" s="32" t="s">
        <v>98</v>
      </c>
      <c r="H29" s="34">
        <v>3429</v>
      </c>
      <c r="I29" s="35"/>
      <c r="J29" s="32" t="s">
        <v>113</v>
      </c>
      <c r="K29" s="34">
        <v>3159</v>
      </c>
      <c r="L29" s="35"/>
      <c r="M29" s="32" t="s">
        <v>114</v>
      </c>
      <c r="N29" s="34">
        <v>3099</v>
      </c>
      <c r="O29" s="35"/>
      <c r="P29" s="32" t="s">
        <v>116</v>
      </c>
      <c r="Q29" s="34">
        <v>2791</v>
      </c>
      <c r="R29" s="35"/>
      <c r="S29" s="32" t="s">
        <v>115</v>
      </c>
      <c r="T29" s="34">
        <v>2599</v>
      </c>
      <c r="U29" s="35"/>
      <c r="V29" s="32" t="s">
        <v>99</v>
      </c>
      <c r="W29" s="34">
        <v>2101.5929999999998</v>
      </c>
      <c r="X29" s="35"/>
      <c r="Y29" s="32" t="s">
        <v>100</v>
      </c>
      <c r="Z29" s="34">
        <v>2057</v>
      </c>
    </row>
    <row r="30" spans="1:26" s="8" customFormat="1" ht="12" customHeight="1" x14ac:dyDescent="0.15">
      <c r="A30" s="17"/>
      <c r="B30" s="17"/>
      <c r="C30" s="17"/>
      <c r="D30" s="17" t="s">
        <v>35</v>
      </c>
      <c r="E30" s="13">
        <v>17</v>
      </c>
      <c r="F30" s="33"/>
      <c r="G30" s="32" t="s">
        <v>98</v>
      </c>
      <c r="H30" s="34">
        <v>3366</v>
      </c>
      <c r="I30" s="35"/>
      <c r="J30" s="32" t="s">
        <v>113</v>
      </c>
      <c r="K30" s="34">
        <v>3028</v>
      </c>
      <c r="L30" s="35"/>
      <c r="M30" s="32" t="s">
        <v>114</v>
      </c>
      <c r="N30" s="34">
        <v>2184</v>
      </c>
      <c r="O30" s="35"/>
      <c r="P30" s="32" t="s">
        <v>99</v>
      </c>
      <c r="Q30" s="34">
        <v>2000</v>
      </c>
      <c r="R30" s="35"/>
      <c r="S30" s="32" t="s">
        <v>115</v>
      </c>
      <c r="T30" s="34">
        <v>1852</v>
      </c>
      <c r="U30" s="35"/>
      <c r="V30" s="32" t="s">
        <v>87</v>
      </c>
      <c r="W30" s="34">
        <v>1801</v>
      </c>
      <c r="X30" s="35"/>
      <c r="Y30" s="32" t="s">
        <v>100</v>
      </c>
      <c r="Z30" s="34">
        <v>1398</v>
      </c>
    </row>
    <row r="31" spans="1:26" s="8" customFormat="1" ht="12" customHeight="1" x14ac:dyDescent="0.15">
      <c r="A31" s="17"/>
      <c r="B31" s="17"/>
      <c r="C31" s="17"/>
      <c r="D31" s="17"/>
      <c r="E31" s="13"/>
      <c r="F31" s="33"/>
      <c r="G31" s="32"/>
      <c r="H31" s="34"/>
      <c r="I31" s="35"/>
      <c r="J31" s="32"/>
      <c r="K31" s="34"/>
      <c r="L31" s="35"/>
      <c r="M31" s="32"/>
      <c r="N31" s="34"/>
      <c r="O31" s="35"/>
      <c r="P31" s="32"/>
      <c r="Q31" s="34"/>
      <c r="R31" s="35"/>
      <c r="S31" s="32"/>
      <c r="T31" s="34"/>
      <c r="U31" s="35"/>
      <c r="V31" s="32"/>
      <c r="W31" s="34"/>
      <c r="X31" s="35"/>
      <c r="Y31" s="32"/>
      <c r="Z31" s="34"/>
    </row>
    <row r="32" spans="1:26" s="8" customFormat="1" ht="12" customHeight="1" x14ac:dyDescent="0.15">
      <c r="A32" s="17"/>
      <c r="B32" s="17"/>
      <c r="C32" s="17"/>
      <c r="D32" s="17" t="s">
        <v>36</v>
      </c>
      <c r="E32" s="13">
        <v>18</v>
      </c>
      <c r="F32" s="33"/>
      <c r="G32" s="32" t="s">
        <v>116</v>
      </c>
      <c r="H32" s="34">
        <v>1450</v>
      </c>
      <c r="I32" s="35"/>
      <c r="J32" s="32" t="s">
        <v>102</v>
      </c>
      <c r="K32" s="34">
        <v>970</v>
      </c>
      <c r="L32" s="35"/>
      <c r="M32" s="32" t="s">
        <v>104</v>
      </c>
      <c r="N32" s="34">
        <v>933</v>
      </c>
      <c r="O32" s="35"/>
      <c r="P32" s="32" t="s">
        <v>114</v>
      </c>
      <c r="Q32" s="34">
        <v>915</v>
      </c>
      <c r="R32" s="35"/>
      <c r="S32" s="32" t="s">
        <v>115</v>
      </c>
      <c r="T32" s="34">
        <v>747</v>
      </c>
      <c r="U32" s="35"/>
      <c r="V32" s="32" t="s">
        <v>100</v>
      </c>
      <c r="W32" s="34">
        <v>659</v>
      </c>
      <c r="X32" s="35"/>
      <c r="Y32" s="32" t="s">
        <v>90</v>
      </c>
      <c r="Z32" s="34">
        <v>572</v>
      </c>
    </row>
    <row r="33" spans="1:26" s="8" customFormat="1" ht="12" customHeight="1" x14ac:dyDescent="0.15">
      <c r="A33" s="17"/>
      <c r="B33" s="17"/>
      <c r="C33" s="42" t="s">
        <v>37</v>
      </c>
      <c r="D33" s="42"/>
      <c r="E33" s="13">
        <v>19</v>
      </c>
      <c r="F33" s="33"/>
      <c r="G33" s="32" t="s">
        <v>117</v>
      </c>
      <c r="H33" s="34">
        <v>7158</v>
      </c>
      <c r="I33" s="35"/>
      <c r="J33" s="32" t="s">
        <v>114</v>
      </c>
      <c r="K33" s="34">
        <v>3418</v>
      </c>
      <c r="L33" s="35"/>
      <c r="M33" s="32" t="s">
        <v>82</v>
      </c>
      <c r="N33" s="34">
        <v>2009</v>
      </c>
      <c r="O33" s="35"/>
      <c r="P33" s="32" t="s">
        <v>113</v>
      </c>
      <c r="Q33" s="34">
        <v>1337</v>
      </c>
      <c r="R33" s="35"/>
      <c r="S33" s="32" t="s">
        <v>112</v>
      </c>
      <c r="T33" s="34">
        <v>1252</v>
      </c>
      <c r="U33" s="35"/>
      <c r="V33" s="32" t="s">
        <v>116</v>
      </c>
      <c r="W33" s="34">
        <v>1057</v>
      </c>
      <c r="X33" s="35"/>
      <c r="Y33" s="32" t="s">
        <v>118</v>
      </c>
      <c r="Z33" s="34">
        <v>545</v>
      </c>
    </row>
    <row r="34" spans="1:26" s="8" customFormat="1" ht="12" customHeight="1" x14ac:dyDescent="0.15">
      <c r="A34" s="17"/>
      <c r="B34" s="17"/>
      <c r="C34" s="42" t="s">
        <v>38</v>
      </c>
      <c r="D34" s="42"/>
      <c r="E34" s="13">
        <v>20</v>
      </c>
      <c r="F34" s="33"/>
      <c r="G34" s="32" t="s">
        <v>100</v>
      </c>
      <c r="H34" s="34">
        <v>11480</v>
      </c>
      <c r="I34" s="35"/>
      <c r="J34" s="32" t="s">
        <v>97</v>
      </c>
      <c r="K34" s="34">
        <v>8679</v>
      </c>
      <c r="L34" s="35"/>
      <c r="M34" s="32" t="s">
        <v>87</v>
      </c>
      <c r="N34" s="34">
        <v>8518</v>
      </c>
      <c r="O34" s="35"/>
      <c r="P34" s="32" t="s">
        <v>114</v>
      </c>
      <c r="Q34" s="34">
        <v>7299</v>
      </c>
      <c r="R34" s="35"/>
      <c r="S34" s="32" t="s">
        <v>82</v>
      </c>
      <c r="T34" s="34">
        <v>6134</v>
      </c>
      <c r="U34" s="35"/>
      <c r="V34" s="32" t="s">
        <v>98</v>
      </c>
      <c r="W34" s="34">
        <v>3756</v>
      </c>
      <c r="X34" s="35"/>
      <c r="Y34" s="32" t="s">
        <v>116</v>
      </c>
      <c r="Z34" s="34">
        <v>3460</v>
      </c>
    </row>
    <row r="35" spans="1:26" s="8" customFormat="1" ht="12" customHeight="1" x14ac:dyDescent="0.15">
      <c r="A35" s="17"/>
      <c r="B35" s="17"/>
      <c r="C35" s="42" t="s">
        <v>39</v>
      </c>
      <c r="D35" s="42"/>
      <c r="E35" s="13">
        <v>21</v>
      </c>
      <c r="F35" s="33"/>
      <c r="G35" s="32" t="s">
        <v>99</v>
      </c>
      <c r="H35" s="34">
        <v>1312.3510000000001</v>
      </c>
      <c r="I35" s="35"/>
      <c r="J35" s="32" t="s">
        <v>86</v>
      </c>
      <c r="K35" s="34">
        <v>800</v>
      </c>
      <c r="L35" s="35"/>
      <c r="M35" s="32" t="s">
        <v>95</v>
      </c>
      <c r="N35" s="34">
        <v>624.6</v>
      </c>
      <c r="O35" s="35"/>
      <c r="P35" s="32" t="s">
        <v>119</v>
      </c>
      <c r="Q35" s="34">
        <v>552</v>
      </c>
      <c r="R35" s="35"/>
      <c r="S35" s="32" t="s">
        <v>82</v>
      </c>
      <c r="T35" s="34">
        <v>372</v>
      </c>
      <c r="U35" s="35"/>
      <c r="V35" s="32" t="s">
        <v>109</v>
      </c>
      <c r="W35" s="34" t="s">
        <v>130</v>
      </c>
      <c r="X35" s="35"/>
      <c r="Y35" s="32" t="s">
        <v>112</v>
      </c>
      <c r="Z35" s="34">
        <v>365</v>
      </c>
    </row>
    <row r="36" spans="1:26" s="8" customFormat="1" ht="12" customHeight="1" x14ac:dyDescent="0.15">
      <c r="A36" s="17"/>
      <c r="B36" s="17"/>
      <c r="C36" s="42" t="s">
        <v>40</v>
      </c>
      <c r="D36" s="42"/>
      <c r="E36" s="13">
        <v>22</v>
      </c>
      <c r="F36" s="33"/>
      <c r="G36" s="32" t="s">
        <v>82</v>
      </c>
      <c r="H36" s="34">
        <v>4516.1049999999996</v>
      </c>
      <c r="I36" s="35"/>
      <c r="J36" s="32" t="s">
        <v>97</v>
      </c>
      <c r="K36" s="34">
        <v>1119</v>
      </c>
      <c r="L36" s="35"/>
      <c r="M36" s="32" t="s">
        <v>108</v>
      </c>
      <c r="N36" s="34">
        <v>898</v>
      </c>
      <c r="O36" s="35"/>
      <c r="P36" s="32" t="s">
        <v>88</v>
      </c>
      <c r="Q36" s="34">
        <v>792</v>
      </c>
      <c r="R36" s="35"/>
      <c r="S36" s="32" t="s">
        <v>83</v>
      </c>
      <c r="T36" s="34">
        <v>666.20899999999995</v>
      </c>
      <c r="U36" s="35"/>
      <c r="V36" s="32" t="s">
        <v>120</v>
      </c>
      <c r="W36" s="34">
        <v>654</v>
      </c>
      <c r="X36" s="35"/>
      <c r="Y36" s="32" t="s">
        <v>99</v>
      </c>
      <c r="Z36" s="34">
        <v>378.78</v>
      </c>
    </row>
    <row r="37" spans="1:26" s="8" customFormat="1" ht="12" customHeight="1" x14ac:dyDescent="0.15">
      <c r="A37" s="17"/>
      <c r="B37" s="17"/>
      <c r="C37" s="17"/>
      <c r="D37" s="17"/>
      <c r="E37" s="13"/>
      <c r="F37" s="33"/>
      <c r="G37" s="32"/>
      <c r="H37" s="34"/>
      <c r="I37" s="35"/>
      <c r="J37" s="32"/>
      <c r="K37" s="34"/>
      <c r="L37" s="35"/>
      <c r="M37" s="32"/>
      <c r="N37" s="34"/>
      <c r="O37" s="35"/>
      <c r="P37" s="32"/>
      <c r="Q37" s="34"/>
      <c r="R37" s="35"/>
      <c r="S37" s="32"/>
      <c r="T37" s="34"/>
      <c r="U37" s="35"/>
      <c r="V37" s="32"/>
      <c r="W37" s="34"/>
      <c r="X37" s="35"/>
      <c r="Y37" s="32"/>
      <c r="Z37" s="34"/>
    </row>
    <row r="38" spans="1:26" s="8" customFormat="1" ht="12" customHeight="1" x14ac:dyDescent="0.15">
      <c r="A38" s="17"/>
      <c r="B38" s="17"/>
      <c r="C38" s="42" t="s">
        <v>41</v>
      </c>
      <c r="D38" s="42"/>
      <c r="E38" s="13">
        <v>23</v>
      </c>
      <c r="F38" s="33"/>
      <c r="G38" s="32" t="s">
        <v>82</v>
      </c>
      <c r="H38" s="34">
        <v>2160</v>
      </c>
      <c r="I38" s="35"/>
      <c r="J38" s="32" t="s">
        <v>120</v>
      </c>
      <c r="K38" s="34">
        <v>1140</v>
      </c>
      <c r="L38" s="35"/>
      <c r="M38" s="32" t="s">
        <v>97</v>
      </c>
      <c r="N38" s="34">
        <v>654</v>
      </c>
      <c r="O38" s="35"/>
      <c r="P38" s="32" t="s">
        <v>87</v>
      </c>
      <c r="Q38" s="34">
        <v>577</v>
      </c>
      <c r="R38" s="35"/>
      <c r="S38" s="32" t="s">
        <v>83</v>
      </c>
      <c r="T38" s="34">
        <v>303.16000000000003</v>
      </c>
      <c r="U38" s="35"/>
      <c r="V38" s="32" t="s">
        <v>88</v>
      </c>
      <c r="W38" s="34">
        <v>218</v>
      </c>
      <c r="X38" s="35"/>
      <c r="Y38" s="32" t="s">
        <v>108</v>
      </c>
      <c r="Z38" s="34">
        <v>186</v>
      </c>
    </row>
    <row r="39" spans="1:26" s="8" customFormat="1" ht="12" customHeight="1" x14ac:dyDescent="0.15">
      <c r="A39" s="17"/>
      <c r="B39" s="17"/>
      <c r="C39" s="42" t="s">
        <v>42</v>
      </c>
      <c r="D39" s="42"/>
      <c r="E39" s="13">
        <v>24</v>
      </c>
      <c r="F39" s="33"/>
      <c r="G39" s="32" t="s">
        <v>121</v>
      </c>
      <c r="H39" s="34">
        <v>828</v>
      </c>
      <c r="I39" s="35"/>
      <c r="J39" s="32" t="s">
        <v>82</v>
      </c>
      <c r="K39" s="34">
        <v>510</v>
      </c>
      <c r="L39" s="35"/>
      <c r="M39" s="32" t="s">
        <v>120</v>
      </c>
      <c r="N39" s="34">
        <v>378</v>
      </c>
      <c r="O39" s="35"/>
      <c r="P39" s="32" t="s">
        <v>122</v>
      </c>
      <c r="Q39" s="34">
        <v>258</v>
      </c>
      <c r="R39" s="35"/>
      <c r="S39" s="32" t="s">
        <v>108</v>
      </c>
      <c r="T39" s="34">
        <v>243</v>
      </c>
      <c r="U39" s="35"/>
      <c r="V39" s="32" t="s">
        <v>97</v>
      </c>
      <c r="W39" s="34">
        <v>236.50399999999999</v>
      </c>
      <c r="X39" s="35"/>
      <c r="Y39" s="32" t="s">
        <v>94</v>
      </c>
      <c r="Z39" s="34">
        <v>228</v>
      </c>
    </row>
    <row r="40" spans="1:26" s="8" customFormat="1" ht="12" customHeight="1" x14ac:dyDescent="0.15">
      <c r="A40" s="17"/>
      <c r="B40" s="17"/>
      <c r="C40" s="42" t="s">
        <v>43</v>
      </c>
      <c r="D40" s="42"/>
      <c r="E40" s="13">
        <v>25</v>
      </c>
      <c r="F40" s="33"/>
      <c r="G40" s="32" t="s">
        <v>82</v>
      </c>
      <c r="H40" s="34">
        <v>1399</v>
      </c>
      <c r="I40" s="35"/>
      <c r="J40" s="32" t="s">
        <v>89</v>
      </c>
      <c r="K40" s="34">
        <v>516.70000000000005</v>
      </c>
      <c r="L40" s="35"/>
      <c r="M40" s="32" t="s">
        <v>83</v>
      </c>
      <c r="N40" s="34">
        <v>291.27999999999997</v>
      </c>
      <c r="O40" s="35"/>
      <c r="P40" s="32" t="s">
        <v>120</v>
      </c>
      <c r="Q40" s="34">
        <v>215</v>
      </c>
      <c r="R40" s="35"/>
      <c r="S40" s="32" t="s">
        <v>116</v>
      </c>
      <c r="T40" s="34">
        <v>191</v>
      </c>
      <c r="U40" s="35"/>
      <c r="V40" s="32" t="s">
        <v>123</v>
      </c>
      <c r="W40" s="34">
        <v>149</v>
      </c>
      <c r="X40" s="35"/>
      <c r="Y40" s="32" t="s">
        <v>106</v>
      </c>
      <c r="Z40" s="34">
        <v>130</v>
      </c>
    </row>
    <row r="41" spans="1:26" s="8" customFormat="1" ht="12" customHeight="1" x14ac:dyDescent="0.15">
      <c r="A41" s="17"/>
      <c r="B41" s="17"/>
      <c r="C41" s="42" t="s">
        <v>44</v>
      </c>
      <c r="D41" s="42"/>
      <c r="E41" s="13">
        <v>26</v>
      </c>
      <c r="F41" s="33"/>
      <c r="G41" s="32" t="s">
        <v>83</v>
      </c>
      <c r="H41" s="34">
        <v>20690.871999999999</v>
      </c>
      <c r="I41" s="35"/>
      <c r="J41" s="32" t="s">
        <v>82</v>
      </c>
      <c r="K41" s="34">
        <v>20252.800999999999</v>
      </c>
      <c r="L41" s="35"/>
      <c r="M41" s="32" t="s">
        <v>85</v>
      </c>
      <c r="N41" s="34">
        <v>16276.8</v>
      </c>
      <c r="O41" s="35"/>
      <c r="P41" s="32" t="s">
        <v>88</v>
      </c>
      <c r="Q41" s="34">
        <v>11518</v>
      </c>
      <c r="R41" s="35"/>
      <c r="S41" s="32" t="s">
        <v>86</v>
      </c>
      <c r="T41" s="34">
        <v>9024.3029999999999</v>
      </c>
      <c r="U41" s="35"/>
      <c r="V41" s="32" t="s">
        <v>108</v>
      </c>
      <c r="W41" s="34">
        <v>4033</v>
      </c>
      <c r="X41" s="35"/>
      <c r="Y41" s="32" t="s">
        <v>117</v>
      </c>
      <c r="Z41" s="34">
        <v>3983</v>
      </c>
    </row>
    <row r="42" spans="1:26" s="8" customFormat="1" ht="12" customHeight="1" x14ac:dyDescent="0.15">
      <c r="A42" s="17"/>
      <c r="B42" s="17"/>
      <c r="C42" s="42" t="s">
        <v>45</v>
      </c>
      <c r="D42" s="42"/>
      <c r="E42" s="13">
        <v>27</v>
      </c>
      <c r="F42" s="33"/>
      <c r="G42" s="32" t="s">
        <v>82</v>
      </c>
      <c r="H42" s="34">
        <v>10441.82</v>
      </c>
      <c r="I42" s="35"/>
      <c r="J42" s="32" t="s">
        <v>124</v>
      </c>
      <c r="K42" s="34">
        <v>4577</v>
      </c>
      <c r="L42" s="35"/>
      <c r="M42" s="32" t="s">
        <v>125</v>
      </c>
      <c r="N42" s="34">
        <v>3162.1</v>
      </c>
      <c r="O42" s="35"/>
      <c r="P42" s="32" t="s">
        <v>87</v>
      </c>
      <c r="Q42" s="34">
        <v>3075</v>
      </c>
      <c r="R42" s="35"/>
      <c r="S42" s="32" t="s">
        <v>108</v>
      </c>
      <c r="T42" s="34">
        <v>2705</v>
      </c>
      <c r="U42" s="35"/>
      <c r="V42" s="32" t="s">
        <v>111</v>
      </c>
      <c r="W42" s="34">
        <v>2071</v>
      </c>
      <c r="X42" s="35"/>
      <c r="Y42" s="32" t="s">
        <v>83</v>
      </c>
      <c r="Z42" s="34">
        <v>1399.598</v>
      </c>
    </row>
    <row r="43" spans="1:26" s="8" customFormat="1" ht="12" customHeight="1" x14ac:dyDescent="0.15">
      <c r="A43" s="17"/>
      <c r="B43" s="17"/>
      <c r="C43" s="17"/>
      <c r="D43" s="17"/>
      <c r="E43" s="13"/>
      <c r="F43" s="33"/>
      <c r="G43" s="32"/>
      <c r="H43" s="34"/>
      <c r="I43" s="35"/>
      <c r="J43" s="32"/>
      <c r="K43" s="34"/>
      <c r="L43" s="35"/>
      <c r="M43" s="32"/>
      <c r="N43" s="34"/>
      <c r="O43" s="35"/>
      <c r="P43" s="32"/>
      <c r="Q43" s="34"/>
      <c r="R43" s="35"/>
      <c r="S43" s="32"/>
      <c r="T43" s="34"/>
      <c r="U43" s="35"/>
      <c r="V43" s="32"/>
      <c r="W43" s="34"/>
      <c r="X43" s="35"/>
      <c r="Y43" s="32"/>
      <c r="Z43" s="34"/>
    </row>
    <row r="44" spans="1:26" s="8" customFormat="1" ht="12" customHeight="1" x14ac:dyDescent="0.15">
      <c r="A44" s="17"/>
      <c r="B44" s="17"/>
      <c r="C44" s="42" t="s">
        <v>46</v>
      </c>
      <c r="D44" s="42"/>
      <c r="E44" s="13">
        <v>28</v>
      </c>
      <c r="F44" s="33"/>
      <c r="G44" s="32" t="s">
        <v>82</v>
      </c>
      <c r="H44" s="34">
        <v>25652.303</v>
      </c>
      <c r="I44" s="35"/>
      <c r="J44" s="32" t="s">
        <v>85</v>
      </c>
      <c r="K44" s="34">
        <v>7714</v>
      </c>
      <c r="L44" s="35"/>
      <c r="M44" s="32" t="s">
        <v>89</v>
      </c>
      <c r="N44" s="34">
        <v>4135.2</v>
      </c>
      <c r="O44" s="35"/>
      <c r="P44" s="32" t="s">
        <v>83</v>
      </c>
      <c r="Q44" s="34">
        <v>2975.2539999999999</v>
      </c>
      <c r="R44" s="35"/>
      <c r="S44" s="32" t="s">
        <v>86</v>
      </c>
      <c r="T44" s="34">
        <v>2623.866</v>
      </c>
      <c r="U44" s="35"/>
      <c r="V44" s="32" t="s">
        <v>92</v>
      </c>
      <c r="W44" s="34">
        <v>1894.4</v>
      </c>
      <c r="X44" s="35"/>
      <c r="Y44" s="32" t="s">
        <v>93</v>
      </c>
      <c r="Z44" s="34">
        <v>946.96199999999999</v>
      </c>
    </row>
    <row r="45" spans="1:26" s="8" customFormat="1" ht="12" customHeight="1" x14ac:dyDescent="0.15">
      <c r="A45" s="17"/>
      <c r="B45" s="17"/>
      <c r="C45" s="42" t="s">
        <v>47</v>
      </c>
      <c r="D45" s="42"/>
      <c r="E45" s="13">
        <v>29</v>
      </c>
      <c r="F45" s="33"/>
      <c r="G45" s="32" t="s">
        <v>82</v>
      </c>
      <c r="H45" s="34">
        <v>9038</v>
      </c>
      <c r="I45" s="35"/>
      <c r="J45" s="32" t="s">
        <v>87</v>
      </c>
      <c r="K45" s="34">
        <v>5791</v>
      </c>
      <c r="L45" s="35"/>
      <c r="M45" s="32" t="s">
        <v>86</v>
      </c>
      <c r="N45" s="34">
        <v>2645.7429999999999</v>
      </c>
      <c r="O45" s="35"/>
      <c r="P45" s="32" t="s">
        <v>111</v>
      </c>
      <c r="Q45" s="34">
        <v>2542</v>
      </c>
      <c r="R45" s="35"/>
      <c r="S45" s="32" t="s">
        <v>85</v>
      </c>
      <c r="T45" s="34">
        <v>2480.5</v>
      </c>
      <c r="U45" s="35"/>
      <c r="V45" s="32" t="s">
        <v>83</v>
      </c>
      <c r="W45" s="34">
        <v>2002.037</v>
      </c>
      <c r="X45" s="35"/>
      <c r="Y45" s="32" t="s">
        <v>92</v>
      </c>
      <c r="Z45" s="34">
        <v>1846</v>
      </c>
    </row>
    <row r="46" spans="1:26" s="8" customFormat="1" ht="12" customHeight="1" x14ac:dyDescent="0.15">
      <c r="A46" s="17"/>
      <c r="B46" s="17"/>
      <c r="C46" s="17"/>
      <c r="D46" s="17" t="s">
        <v>48</v>
      </c>
      <c r="E46" s="13">
        <v>30</v>
      </c>
      <c r="F46" s="33"/>
      <c r="G46" s="32" t="s">
        <v>87</v>
      </c>
      <c r="H46" s="34">
        <v>3732</v>
      </c>
      <c r="I46" s="35"/>
      <c r="J46" s="32" t="s">
        <v>111</v>
      </c>
      <c r="K46" s="34">
        <v>1763</v>
      </c>
      <c r="L46" s="35"/>
      <c r="M46" s="32" t="s">
        <v>82</v>
      </c>
      <c r="N46" s="34">
        <v>992</v>
      </c>
      <c r="O46" s="35"/>
      <c r="P46" s="32" t="s">
        <v>83</v>
      </c>
      <c r="Q46" s="34">
        <v>621.875</v>
      </c>
      <c r="R46" s="35"/>
      <c r="S46" s="32" t="s">
        <v>97</v>
      </c>
      <c r="T46" s="34">
        <v>394</v>
      </c>
      <c r="U46" s="35"/>
      <c r="V46" s="32" t="s">
        <v>88</v>
      </c>
      <c r="W46" s="34">
        <v>321</v>
      </c>
      <c r="X46" s="35"/>
      <c r="Y46" s="32" t="s">
        <v>116</v>
      </c>
      <c r="Z46" s="34">
        <v>268</v>
      </c>
    </row>
    <row r="47" spans="1:26" s="8" customFormat="1" ht="12" customHeight="1" x14ac:dyDescent="0.15">
      <c r="A47" s="17"/>
      <c r="B47" s="17"/>
      <c r="C47" s="17"/>
      <c r="D47" s="17" t="s">
        <v>49</v>
      </c>
      <c r="E47" s="13">
        <v>31</v>
      </c>
      <c r="F47" s="33"/>
      <c r="G47" s="32" t="s">
        <v>82</v>
      </c>
      <c r="H47" s="34">
        <v>1009</v>
      </c>
      <c r="I47" s="35"/>
      <c r="J47" s="32" t="s">
        <v>92</v>
      </c>
      <c r="K47" s="34">
        <v>612</v>
      </c>
      <c r="L47" s="35"/>
      <c r="M47" s="32" t="s">
        <v>85</v>
      </c>
      <c r="N47" s="34">
        <v>446</v>
      </c>
      <c r="O47" s="35"/>
      <c r="P47" s="32" t="s">
        <v>110</v>
      </c>
      <c r="Q47" s="34">
        <v>216</v>
      </c>
      <c r="R47" s="35"/>
      <c r="S47" s="32" t="s">
        <v>89</v>
      </c>
      <c r="T47" s="34">
        <v>80.8</v>
      </c>
      <c r="U47" s="35"/>
      <c r="V47" s="32" t="s">
        <v>111</v>
      </c>
      <c r="W47" s="34">
        <v>72</v>
      </c>
      <c r="X47" s="35"/>
      <c r="Y47" s="32" t="s">
        <v>125</v>
      </c>
      <c r="Z47" s="34">
        <v>44</v>
      </c>
    </row>
    <row r="48" spans="1:26" s="8" customFormat="1" ht="12" customHeight="1" x14ac:dyDescent="0.15">
      <c r="A48" s="17"/>
      <c r="B48" s="17"/>
      <c r="C48" s="17"/>
      <c r="D48" s="17" t="s">
        <v>50</v>
      </c>
      <c r="E48" s="13">
        <v>32</v>
      </c>
      <c r="F48" s="33"/>
      <c r="G48" s="32" t="s">
        <v>82</v>
      </c>
      <c r="H48" s="34">
        <v>7037</v>
      </c>
      <c r="I48" s="35"/>
      <c r="J48" s="32" t="s">
        <v>86</v>
      </c>
      <c r="K48" s="34">
        <v>2590.319</v>
      </c>
      <c r="L48" s="35"/>
      <c r="M48" s="32" t="s">
        <v>87</v>
      </c>
      <c r="N48" s="34">
        <v>2059</v>
      </c>
      <c r="O48" s="35"/>
      <c r="P48" s="32" t="s">
        <v>85</v>
      </c>
      <c r="Q48" s="34">
        <v>1811.5</v>
      </c>
      <c r="R48" s="35"/>
      <c r="S48" s="32" t="s">
        <v>83</v>
      </c>
      <c r="T48" s="34">
        <v>1349.2819999999999</v>
      </c>
      <c r="U48" s="35"/>
      <c r="V48" s="32" t="s">
        <v>92</v>
      </c>
      <c r="W48" s="34">
        <v>1209</v>
      </c>
      <c r="X48" s="35"/>
      <c r="Y48" s="32" t="s">
        <v>111</v>
      </c>
      <c r="Z48" s="34">
        <v>707</v>
      </c>
    </row>
    <row r="49" spans="1:26" s="8" customFormat="1" ht="12" customHeight="1" x14ac:dyDescent="0.15">
      <c r="A49" s="17"/>
      <c r="B49" s="17"/>
      <c r="C49" s="17"/>
      <c r="D49" s="17"/>
      <c r="E49" s="13"/>
      <c r="F49" s="33"/>
      <c r="G49" s="32"/>
      <c r="H49" s="34"/>
      <c r="I49" s="35"/>
      <c r="J49" s="32"/>
      <c r="K49" s="34"/>
      <c r="L49" s="35"/>
      <c r="M49" s="32"/>
      <c r="N49" s="34"/>
      <c r="O49" s="35"/>
      <c r="P49" s="32"/>
      <c r="Q49" s="34"/>
      <c r="R49" s="35"/>
      <c r="S49" s="32"/>
      <c r="T49" s="34"/>
      <c r="U49" s="35"/>
      <c r="V49" s="32"/>
      <c r="W49" s="34"/>
      <c r="X49" s="35"/>
      <c r="Y49" s="32"/>
      <c r="Z49" s="34"/>
    </row>
    <row r="50" spans="1:26" s="8" customFormat="1" ht="12" customHeight="1" x14ac:dyDescent="0.15">
      <c r="A50" s="17"/>
      <c r="B50" s="17"/>
      <c r="C50" s="42" t="s">
        <v>51</v>
      </c>
      <c r="D50" s="42"/>
      <c r="E50" s="13">
        <v>33</v>
      </c>
      <c r="F50" s="33"/>
      <c r="G50" s="32" t="s">
        <v>82</v>
      </c>
      <c r="H50" s="34">
        <v>6379.1450000000004</v>
      </c>
      <c r="I50" s="35"/>
      <c r="J50" s="32" t="s">
        <v>85</v>
      </c>
      <c r="K50" s="34">
        <v>863.2</v>
      </c>
      <c r="L50" s="35"/>
      <c r="M50" s="32" t="s">
        <v>108</v>
      </c>
      <c r="N50" s="34">
        <v>852</v>
      </c>
      <c r="O50" s="35"/>
      <c r="P50" s="32" t="s">
        <v>92</v>
      </c>
      <c r="Q50" s="34">
        <v>728.8</v>
      </c>
      <c r="R50" s="35"/>
      <c r="S50" s="32" t="s">
        <v>126</v>
      </c>
      <c r="T50" s="34">
        <v>571</v>
      </c>
      <c r="U50" s="35"/>
      <c r="V50" s="32" t="s">
        <v>83</v>
      </c>
      <c r="W50" s="34">
        <v>500.17700000000002</v>
      </c>
      <c r="X50" s="35"/>
      <c r="Y50" s="32" t="s">
        <v>93</v>
      </c>
      <c r="Z50" s="34">
        <v>357.38600000000002</v>
      </c>
    </row>
    <row r="51" spans="1:26" s="8" customFormat="1" ht="12" customHeight="1" x14ac:dyDescent="0.15">
      <c r="A51" s="17"/>
      <c r="B51" s="17"/>
      <c r="C51" s="42" t="s">
        <v>52</v>
      </c>
      <c r="D51" s="42"/>
      <c r="E51" s="13">
        <v>34</v>
      </c>
      <c r="F51" s="33"/>
      <c r="G51" s="32" t="s">
        <v>82</v>
      </c>
      <c r="H51" s="34">
        <v>8867.259</v>
      </c>
      <c r="I51" s="35"/>
      <c r="J51" s="32" t="s">
        <v>83</v>
      </c>
      <c r="K51" s="34">
        <v>3569.94</v>
      </c>
      <c r="L51" s="35"/>
      <c r="M51" s="32" t="s">
        <v>108</v>
      </c>
      <c r="N51" s="34">
        <v>1904</v>
      </c>
      <c r="O51" s="35"/>
      <c r="P51" s="32" t="s">
        <v>89</v>
      </c>
      <c r="Q51" s="34">
        <v>1786</v>
      </c>
      <c r="R51" s="35"/>
      <c r="S51" s="32" t="s">
        <v>85</v>
      </c>
      <c r="T51" s="34">
        <v>1743</v>
      </c>
      <c r="U51" s="35"/>
      <c r="V51" s="32" t="s">
        <v>90</v>
      </c>
      <c r="W51" s="34">
        <v>1307</v>
      </c>
      <c r="X51" s="35"/>
      <c r="Y51" s="32" t="s">
        <v>87</v>
      </c>
      <c r="Z51" s="34">
        <v>1272</v>
      </c>
    </row>
    <row r="52" spans="1:26" s="8" customFormat="1" ht="12" customHeight="1" x14ac:dyDescent="0.15">
      <c r="A52" s="17"/>
      <c r="B52" s="17"/>
      <c r="C52" s="42" t="s">
        <v>53</v>
      </c>
      <c r="D52" s="42"/>
      <c r="E52" s="13">
        <v>35</v>
      </c>
      <c r="F52" s="33"/>
      <c r="G52" s="32" t="s">
        <v>90</v>
      </c>
      <c r="H52" s="34">
        <v>470</v>
      </c>
      <c r="I52" s="35"/>
      <c r="J52" s="32" t="s">
        <v>88</v>
      </c>
      <c r="K52" s="34">
        <v>354</v>
      </c>
      <c r="L52" s="35"/>
      <c r="M52" s="32" t="s">
        <v>82</v>
      </c>
      <c r="N52" s="34">
        <v>281</v>
      </c>
      <c r="O52" s="35"/>
      <c r="P52" s="32" t="s">
        <v>116</v>
      </c>
      <c r="Q52" s="34">
        <v>179</v>
      </c>
      <c r="R52" s="35"/>
      <c r="S52" s="32" t="s">
        <v>123</v>
      </c>
      <c r="T52" s="34">
        <v>122</v>
      </c>
      <c r="U52" s="35"/>
      <c r="V52" s="32" t="s">
        <v>83</v>
      </c>
      <c r="W52" s="34">
        <v>37.47</v>
      </c>
      <c r="X52" s="35"/>
      <c r="Y52" s="32" t="s">
        <v>112</v>
      </c>
      <c r="Z52" s="34">
        <v>28</v>
      </c>
    </row>
    <row r="53" spans="1:26" s="8" customFormat="1" ht="12" customHeight="1" x14ac:dyDescent="0.15">
      <c r="A53" s="17"/>
      <c r="B53" s="17"/>
      <c r="C53" s="42" t="s">
        <v>54</v>
      </c>
      <c r="D53" s="42"/>
      <c r="E53" s="13">
        <v>36</v>
      </c>
      <c r="F53" s="33"/>
      <c r="G53" s="32" t="s">
        <v>125</v>
      </c>
      <c r="H53" s="34">
        <v>2456</v>
      </c>
      <c r="I53" s="35"/>
      <c r="J53" s="32" t="s">
        <v>122</v>
      </c>
      <c r="K53" s="34">
        <v>2316</v>
      </c>
      <c r="L53" s="35"/>
      <c r="M53" s="32" t="s">
        <v>90</v>
      </c>
      <c r="N53" s="34">
        <v>2314</v>
      </c>
      <c r="O53" s="35"/>
      <c r="P53" s="32" t="s">
        <v>92</v>
      </c>
      <c r="Q53" s="34">
        <v>1493</v>
      </c>
      <c r="R53" s="35"/>
      <c r="S53" s="32" t="s">
        <v>83</v>
      </c>
      <c r="T53" s="34">
        <v>1390</v>
      </c>
      <c r="U53" s="35"/>
      <c r="V53" s="32" t="s">
        <v>110</v>
      </c>
      <c r="W53" s="34">
        <v>1080</v>
      </c>
      <c r="X53" s="35"/>
      <c r="Y53" s="32" t="s">
        <v>86</v>
      </c>
      <c r="Z53" s="34">
        <v>1043.94</v>
      </c>
    </row>
    <row r="54" spans="1:26" s="8" customFormat="1" ht="12" customHeight="1" x14ac:dyDescent="0.15">
      <c r="A54" s="17"/>
      <c r="B54" s="17"/>
      <c r="C54" s="42" t="s">
        <v>55</v>
      </c>
      <c r="D54" s="42"/>
      <c r="E54" s="13">
        <v>37</v>
      </c>
      <c r="F54" s="33"/>
      <c r="G54" s="32" t="s">
        <v>111</v>
      </c>
      <c r="H54" s="34">
        <v>3279</v>
      </c>
      <c r="I54" s="35"/>
      <c r="J54" s="32" t="s">
        <v>86</v>
      </c>
      <c r="K54" s="34">
        <v>3198.482</v>
      </c>
      <c r="L54" s="35"/>
      <c r="M54" s="32" t="s">
        <v>83</v>
      </c>
      <c r="N54" s="34">
        <v>3156</v>
      </c>
      <c r="O54" s="35"/>
      <c r="P54" s="32" t="s">
        <v>90</v>
      </c>
      <c r="Q54" s="34">
        <v>2513</v>
      </c>
      <c r="R54" s="35"/>
      <c r="S54" s="32" t="s">
        <v>110</v>
      </c>
      <c r="T54" s="34">
        <v>1617</v>
      </c>
      <c r="U54" s="35"/>
      <c r="V54" s="32" t="s">
        <v>116</v>
      </c>
      <c r="W54" s="34">
        <v>1222</v>
      </c>
      <c r="X54" s="35"/>
      <c r="Y54" s="32" t="s">
        <v>127</v>
      </c>
      <c r="Z54" s="34">
        <v>1125.22</v>
      </c>
    </row>
    <row r="55" spans="1:26" s="8" customFormat="1" ht="12" customHeight="1" x14ac:dyDescent="0.15">
      <c r="A55" s="17"/>
      <c r="B55" s="17"/>
      <c r="C55" s="17"/>
      <c r="D55" s="17"/>
      <c r="E55" s="13"/>
      <c r="F55" s="33"/>
      <c r="G55" s="32"/>
      <c r="H55" s="34"/>
      <c r="I55" s="35"/>
      <c r="J55" s="32"/>
      <c r="K55" s="34"/>
      <c r="L55" s="35"/>
      <c r="M55" s="32"/>
      <c r="N55" s="34"/>
      <c r="O55" s="35"/>
      <c r="P55" s="32"/>
      <c r="Q55" s="34"/>
      <c r="R55" s="35"/>
      <c r="S55" s="32"/>
      <c r="T55" s="34"/>
      <c r="U55" s="35"/>
      <c r="V55" s="32"/>
      <c r="W55" s="34"/>
      <c r="X55" s="35"/>
      <c r="Y55" s="32"/>
      <c r="Z55" s="34"/>
    </row>
    <row r="56" spans="1:26" s="8" customFormat="1" ht="12" customHeight="1" x14ac:dyDescent="0.15">
      <c r="A56" s="42" t="s">
        <v>56</v>
      </c>
      <c r="B56" s="42"/>
      <c r="C56" s="42"/>
      <c r="D56" s="42"/>
      <c r="E56" s="13">
        <v>38</v>
      </c>
      <c r="F56" s="33"/>
      <c r="G56" s="32" t="s">
        <v>109</v>
      </c>
      <c r="H56" s="34" t="s">
        <v>130</v>
      </c>
      <c r="I56" s="35"/>
      <c r="J56" s="32" t="s">
        <v>83</v>
      </c>
      <c r="K56" s="34">
        <v>6771.0230000000001</v>
      </c>
      <c r="L56" s="35"/>
      <c r="M56" s="32" t="s">
        <v>82</v>
      </c>
      <c r="N56" s="34">
        <v>5308.5990000000002</v>
      </c>
      <c r="O56" s="35"/>
      <c r="P56" s="32" t="s">
        <v>89</v>
      </c>
      <c r="Q56" s="34">
        <v>5107.5</v>
      </c>
      <c r="R56" s="35"/>
      <c r="S56" s="32" t="s">
        <v>111</v>
      </c>
      <c r="T56" s="34">
        <v>2131</v>
      </c>
      <c r="U56" s="35"/>
      <c r="V56" s="32" t="s">
        <v>87</v>
      </c>
      <c r="W56" s="34">
        <v>1990</v>
      </c>
      <c r="X56" s="35"/>
      <c r="Y56" s="32" t="s">
        <v>127</v>
      </c>
      <c r="Z56" s="34">
        <v>1867.662</v>
      </c>
    </row>
    <row r="57" spans="1:26" s="8" customFormat="1" ht="12" customHeight="1" x14ac:dyDescent="0.15">
      <c r="A57" s="39"/>
      <c r="B57" s="39"/>
      <c r="C57" s="42" t="s">
        <v>31</v>
      </c>
      <c r="D57" s="42"/>
      <c r="E57" s="13">
        <v>39</v>
      </c>
      <c r="F57" s="33"/>
      <c r="G57" s="32" t="s">
        <v>82</v>
      </c>
      <c r="H57" s="34">
        <v>612</v>
      </c>
      <c r="I57" s="35"/>
      <c r="J57" s="32" t="s">
        <v>106</v>
      </c>
      <c r="K57" s="34">
        <v>325</v>
      </c>
      <c r="L57" s="35"/>
      <c r="M57" s="32" t="s">
        <v>87</v>
      </c>
      <c r="N57" s="34">
        <v>222</v>
      </c>
      <c r="O57" s="35"/>
      <c r="P57" s="32" t="s">
        <v>128</v>
      </c>
      <c r="Q57" s="34">
        <v>203</v>
      </c>
      <c r="R57" s="35"/>
      <c r="S57" s="40" t="s">
        <v>131</v>
      </c>
      <c r="T57" s="41" t="s">
        <v>131</v>
      </c>
      <c r="U57" s="35"/>
      <c r="V57" s="32" t="s">
        <v>93</v>
      </c>
      <c r="W57" s="34">
        <v>200.53299999999999</v>
      </c>
      <c r="X57" s="35"/>
      <c r="Y57" s="32" t="s">
        <v>120</v>
      </c>
      <c r="Z57" s="34">
        <v>111</v>
      </c>
    </row>
    <row r="58" spans="1:26" s="8" customFormat="1" ht="12" customHeight="1" x14ac:dyDescent="0.15">
      <c r="A58" s="39"/>
      <c r="B58" s="39"/>
      <c r="C58" s="39"/>
      <c r="D58" s="39"/>
      <c r="E58" s="13"/>
      <c r="F58" s="33"/>
      <c r="G58" s="32"/>
      <c r="H58" s="34"/>
      <c r="I58" s="35"/>
      <c r="J58" s="32"/>
      <c r="K58" s="34"/>
      <c r="L58" s="35"/>
      <c r="M58" s="32"/>
      <c r="N58" s="34"/>
      <c r="O58" s="35"/>
      <c r="P58" s="32" t="s">
        <v>88</v>
      </c>
      <c r="Q58" s="34">
        <v>203</v>
      </c>
      <c r="R58" s="35"/>
      <c r="S58" s="32"/>
      <c r="T58" s="34"/>
      <c r="U58" s="35"/>
      <c r="V58" s="32"/>
      <c r="W58" s="34"/>
      <c r="X58" s="35"/>
      <c r="Y58" s="32"/>
      <c r="Z58" s="34"/>
    </row>
    <row r="59" spans="1:26" s="8" customFormat="1" ht="12" customHeight="1" x14ac:dyDescent="0.15">
      <c r="A59" s="39"/>
      <c r="B59" s="39"/>
      <c r="C59" s="42" t="s">
        <v>32</v>
      </c>
      <c r="D59" s="42"/>
      <c r="E59" s="13">
        <v>40</v>
      </c>
      <c r="F59" s="33"/>
      <c r="G59" s="32" t="s">
        <v>82</v>
      </c>
      <c r="H59" s="34">
        <v>56</v>
      </c>
      <c r="I59" s="35"/>
      <c r="J59" s="32" t="s">
        <v>128</v>
      </c>
      <c r="K59" s="34">
        <v>22</v>
      </c>
      <c r="L59" s="35"/>
      <c r="M59" s="32" t="s">
        <v>124</v>
      </c>
      <c r="N59" s="34">
        <v>16</v>
      </c>
      <c r="O59" s="35"/>
      <c r="P59" s="32" t="s">
        <v>88</v>
      </c>
      <c r="Q59" s="34">
        <v>12</v>
      </c>
      <c r="R59" s="35"/>
      <c r="S59" s="32" t="s">
        <v>120</v>
      </c>
      <c r="T59" s="34">
        <v>7</v>
      </c>
      <c r="U59" s="35"/>
      <c r="V59" s="32" t="s">
        <v>87</v>
      </c>
      <c r="W59" s="34">
        <v>6</v>
      </c>
      <c r="X59" s="35"/>
      <c r="Y59" s="32" t="s">
        <v>92</v>
      </c>
      <c r="Z59" s="34">
        <v>5</v>
      </c>
    </row>
    <row r="60" spans="1:26" s="8" customFormat="1" ht="12" customHeight="1" x14ac:dyDescent="0.15">
      <c r="A60" s="39"/>
      <c r="B60" s="39"/>
      <c r="C60" s="42" t="s">
        <v>57</v>
      </c>
      <c r="D60" s="42"/>
      <c r="E60" s="13">
        <v>41</v>
      </c>
      <c r="F60" s="33"/>
      <c r="G60" s="32" t="s">
        <v>109</v>
      </c>
      <c r="H60" s="34" t="s">
        <v>130</v>
      </c>
      <c r="I60" s="35"/>
      <c r="J60" s="32" t="s">
        <v>83</v>
      </c>
      <c r="K60" s="34">
        <v>4799.5039999999999</v>
      </c>
      <c r="L60" s="35"/>
      <c r="M60" s="32" t="s">
        <v>127</v>
      </c>
      <c r="N60" s="34">
        <v>1453.1110000000001</v>
      </c>
      <c r="O60" s="35"/>
      <c r="P60" s="32" t="s">
        <v>108</v>
      </c>
      <c r="Q60" s="34">
        <v>640</v>
      </c>
      <c r="R60" s="35"/>
      <c r="S60" s="32" t="s">
        <v>90</v>
      </c>
      <c r="T60" s="34">
        <v>468</v>
      </c>
      <c r="U60" s="35"/>
      <c r="V60" s="32" t="s">
        <v>82</v>
      </c>
      <c r="W60" s="34">
        <v>456.99900000000002</v>
      </c>
      <c r="X60" s="35"/>
      <c r="Y60" s="32" t="s">
        <v>91</v>
      </c>
      <c r="Z60" s="34">
        <v>300</v>
      </c>
    </row>
    <row r="61" spans="1:26" s="8" customFormat="1" ht="12" customHeight="1" x14ac:dyDescent="0.15">
      <c r="A61" s="17"/>
      <c r="B61" s="17"/>
      <c r="C61" s="42" t="s">
        <v>58</v>
      </c>
      <c r="D61" s="42"/>
      <c r="E61" s="13">
        <v>42</v>
      </c>
      <c r="F61" s="33"/>
      <c r="G61" s="32" t="s">
        <v>82</v>
      </c>
      <c r="H61" s="34">
        <v>941.6</v>
      </c>
      <c r="I61" s="35"/>
      <c r="J61" s="32" t="s">
        <v>109</v>
      </c>
      <c r="K61" s="34" t="s">
        <v>130</v>
      </c>
      <c r="L61" s="35"/>
      <c r="M61" s="32" t="s">
        <v>127</v>
      </c>
      <c r="N61" s="34">
        <v>346.15899999999999</v>
      </c>
      <c r="O61" s="35"/>
      <c r="P61" s="32" t="s">
        <v>95</v>
      </c>
      <c r="Q61" s="34">
        <v>313</v>
      </c>
      <c r="R61" s="35"/>
      <c r="S61" s="32" t="s">
        <v>124</v>
      </c>
      <c r="T61" s="34">
        <v>274</v>
      </c>
      <c r="U61" s="35"/>
      <c r="V61" s="32" t="s">
        <v>108</v>
      </c>
      <c r="W61" s="34">
        <v>156</v>
      </c>
      <c r="X61" s="35"/>
      <c r="Y61" s="32" t="s">
        <v>111</v>
      </c>
      <c r="Z61" s="34">
        <v>118</v>
      </c>
    </row>
    <row r="62" spans="1:26" s="8" customFormat="1" ht="12" customHeight="1" x14ac:dyDescent="0.15">
      <c r="A62" s="17"/>
      <c r="B62" s="17"/>
      <c r="C62" s="17"/>
      <c r="D62" s="17"/>
      <c r="E62" s="13"/>
      <c r="F62" s="33"/>
      <c r="G62" s="32"/>
      <c r="H62" s="34"/>
      <c r="I62" s="35"/>
      <c r="J62" s="32"/>
      <c r="K62" s="34"/>
      <c r="L62" s="35"/>
      <c r="M62" s="32"/>
      <c r="N62" s="34"/>
      <c r="O62" s="35"/>
      <c r="P62" s="32"/>
      <c r="Q62" s="34"/>
      <c r="R62" s="35"/>
      <c r="S62" s="32"/>
      <c r="T62" s="34"/>
      <c r="U62" s="35"/>
      <c r="V62" s="32"/>
      <c r="W62" s="34"/>
      <c r="X62" s="35"/>
      <c r="Y62" s="32"/>
      <c r="Z62" s="34"/>
    </row>
    <row r="63" spans="1:26" s="8" customFormat="1" ht="12" customHeight="1" x14ac:dyDescent="0.15">
      <c r="A63" s="17"/>
      <c r="B63" s="17"/>
      <c r="C63" s="42" t="s">
        <v>59</v>
      </c>
      <c r="D63" s="42"/>
      <c r="E63" s="13">
        <v>43</v>
      </c>
      <c r="F63" s="33"/>
      <c r="G63" s="32" t="s">
        <v>121</v>
      </c>
      <c r="H63" s="34">
        <v>782</v>
      </c>
      <c r="I63" s="35"/>
      <c r="J63" s="32" t="s">
        <v>82</v>
      </c>
      <c r="K63" s="34">
        <v>658</v>
      </c>
      <c r="L63" s="35"/>
      <c r="M63" s="32" t="s">
        <v>93</v>
      </c>
      <c r="N63" s="34">
        <v>459.25799999999998</v>
      </c>
      <c r="O63" s="35"/>
      <c r="P63" s="32" t="s">
        <v>108</v>
      </c>
      <c r="Q63" s="34">
        <v>324</v>
      </c>
      <c r="R63" s="35"/>
      <c r="S63" s="32" t="s">
        <v>111</v>
      </c>
      <c r="T63" s="34">
        <v>250</v>
      </c>
      <c r="U63" s="35"/>
      <c r="V63" s="32" t="s">
        <v>124</v>
      </c>
      <c r="W63" s="34">
        <v>230</v>
      </c>
      <c r="X63" s="35"/>
      <c r="Y63" s="32" t="s">
        <v>83</v>
      </c>
      <c r="Z63" s="34">
        <v>80.108999999999995</v>
      </c>
    </row>
    <row r="64" spans="1:26" s="8" customFormat="1" ht="12" customHeight="1" x14ac:dyDescent="0.15">
      <c r="A64" s="17"/>
      <c r="B64" s="17"/>
      <c r="C64" s="42" t="s">
        <v>60</v>
      </c>
      <c r="D64" s="42"/>
      <c r="E64" s="13">
        <v>44</v>
      </c>
      <c r="F64" s="33"/>
      <c r="G64" s="32" t="s">
        <v>89</v>
      </c>
      <c r="H64" s="34">
        <v>4903.8999999999996</v>
      </c>
      <c r="I64" s="35"/>
      <c r="J64" s="32" t="s">
        <v>82</v>
      </c>
      <c r="K64" s="34">
        <v>2584</v>
      </c>
      <c r="L64" s="35"/>
      <c r="M64" s="32" t="s">
        <v>83</v>
      </c>
      <c r="N64" s="34">
        <v>1786.72</v>
      </c>
      <c r="O64" s="35"/>
      <c r="P64" s="32" t="s">
        <v>111</v>
      </c>
      <c r="Q64" s="34">
        <v>1752</v>
      </c>
      <c r="R64" s="35"/>
      <c r="S64" s="32" t="s">
        <v>87</v>
      </c>
      <c r="T64" s="34">
        <v>1719</v>
      </c>
      <c r="U64" s="35"/>
      <c r="V64" s="32" t="s">
        <v>86</v>
      </c>
      <c r="W64" s="34">
        <v>928.12300000000005</v>
      </c>
      <c r="X64" s="35"/>
      <c r="Y64" s="32" t="s">
        <v>129</v>
      </c>
      <c r="Z64" s="34">
        <v>774</v>
      </c>
    </row>
    <row r="65" spans="1:26" s="8" customFormat="1" ht="12" customHeight="1" x14ac:dyDescent="0.15">
      <c r="A65" s="17"/>
      <c r="B65" s="17"/>
      <c r="C65" s="17"/>
      <c r="D65" s="17"/>
      <c r="E65" s="13"/>
      <c r="F65" s="33"/>
      <c r="G65" s="32"/>
      <c r="H65" s="34"/>
      <c r="I65" s="35"/>
      <c r="J65" s="32"/>
      <c r="K65" s="34"/>
      <c r="L65" s="35"/>
      <c r="M65" s="32"/>
      <c r="N65" s="34"/>
      <c r="O65" s="35"/>
      <c r="P65" s="32"/>
      <c r="Q65" s="34"/>
      <c r="R65" s="35"/>
      <c r="S65" s="32"/>
      <c r="T65" s="34"/>
      <c r="U65" s="35"/>
      <c r="V65" s="32"/>
      <c r="W65" s="34"/>
      <c r="X65" s="35"/>
      <c r="Y65" s="32"/>
      <c r="Z65" s="34"/>
    </row>
    <row r="66" spans="1:26" s="8" customFormat="1" ht="12" customHeight="1" x14ac:dyDescent="0.15">
      <c r="A66" s="42" t="s">
        <v>61</v>
      </c>
      <c r="B66" s="42"/>
      <c r="C66" s="42"/>
      <c r="D66" s="42"/>
      <c r="E66" s="13">
        <v>45</v>
      </c>
      <c r="F66" s="33"/>
      <c r="G66" s="32" t="s">
        <v>82</v>
      </c>
      <c r="H66" s="34">
        <v>10764.04</v>
      </c>
      <c r="I66" s="35"/>
      <c r="J66" s="32" t="s">
        <v>84</v>
      </c>
      <c r="K66" s="34">
        <v>8561</v>
      </c>
      <c r="L66" s="35"/>
      <c r="M66" s="32" t="s">
        <v>86</v>
      </c>
      <c r="N66" s="34">
        <v>5002.7539999999999</v>
      </c>
      <c r="O66" s="35"/>
      <c r="P66" s="32" t="s">
        <v>97</v>
      </c>
      <c r="Q66" s="34">
        <v>4191</v>
      </c>
      <c r="R66" s="35"/>
      <c r="S66" s="32" t="s">
        <v>111</v>
      </c>
      <c r="T66" s="34">
        <v>2927</v>
      </c>
      <c r="U66" s="35"/>
      <c r="V66" s="32" t="s">
        <v>113</v>
      </c>
      <c r="W66" s="34">
        <v>2652</v>
      </c>
      <c r="X66" s="35"/>
      <c r="Y66" s="32" t="s">
        <v>109</v>
      </c>
      <c r="Z66" s="34" t="s">
        <v>130</v>
      </c>
    </row>
    <row r="67" spans="1:26" s="8" customFormat="1" ht="12" customHeight="1" x14ac:dyDescent="0.15">
      <c r="E67" s="13"/>
      <c r="F67" s="33"/>
      <c r="G67" s="32"/>
      <c r="H67" s="36"/>
      <c r="I67" s="35"/>
      <c r="J67" s="32"/>
      <c r="K67" s="36"/>
      <c r="L67" s="35"/>
      <c r="M67" s="32"/>
      <c r="N67" s="36"/>
      <c r="O67" s="35"/>
      <c r="Q67" s="36"/>
      <c r="R67" s="35"/>
      <c r="T67" s="36"/>
      <c r="U67" s="35"/>
      <c r="W67" s="36"/>
      <c r="X67" s="35"/>
      <c r="Y67" s="32"/>
      <c r="Z67" s="36"/>
    </row>
    <row r="68" spans="1:26" s="8" customFormat="1" ht="4.5" customHeight="1" x14ac:dyDescent="0.15">
      <c r="A68" s="21"/>
      <c r="B68" s="21"/>
      <c r="C68" s="21"/>
      <c r="D68" s="21"/>
      <c r="E68" s="22" t="s">
        <v>78</v>
      </c>
      <c r="F68" s="21"/>
      <c r="G68" s="37"/>
      <c r="H68" s="21"/>
      <c r="I68" s="21"/>
      <c r="J68" s="21"/>
      <c r="K68" s="21"/>
      <c r="L68" s="21"/>
      <c r="M68" s="21"/>
      <c r="N68" s="21"/>
      <c r="O68" s="21"/>
      <c r="P68" s="21"/>
      <c r="Q68" s="21"/>
      <c r="R68" s="21"/>
      <c r="S68" s="21"/>
      <c r="T68" s="21"/>
      <c r="U68" s="21"/>
      <c r="V68" s="21"/>
      <c r="W68" s="21"/>
      <c r="X68" s="21"/>
      <c r="Y68" s="21"/>
      <c r="Z68" s="21"/>
    </row>
    <row r="69" spans="1:26" s="8" customFormat="1" ht="4.5" customHeight="1" x14ac:dyDescent="0.15">
      <c r="A69" s="26"/>
      <c r="B69" s="26"/>
      <c r="C69" s="26"/>
      <c r="D69" s="26"/>
      <c r="E69" s="26"/>
      <c r="F69" s="26"/>
      <c r="G69" s="26"/>
      <c r="H69" s="26"/>
      <c r="I69" s="26"/>
      <c r="J69" s="26"/>
      <c r="K69" s="26"/>
      <c r="L69" s="26"/>
      <c r="M69" s="26"/>
      <c r="N69" s="26"/>
      <c r="O69" s="26"/>
    </row>
    <row r="70" spans="1:26" s="38" customFormat="1" ht="12" customHeight="1" x14ac:dyDescent="0.15">
      <c r="A70" s="38" t="s">
        <v>79</v>
      </c>
    </row>
    <row r="71" spans="1:26" s="38" customFormat="1" ht="12" customHeight="1" x14ac:dyDescent="0.15">
      <c r="A71" s="38" t="s">
        <v>80</v>
      </c>
    </row>
  </sheetData>
  <mergeCells count="57">
    <mergeCell ref="O5:Q5"/>
    <mergeCell ref="O6:P7"/>
    <mergeCell ref="Q6:Q7"/>
    <mergeCell ref="A3:K3"/>
    <mergeCell ref="A5:E7"/>
    <mergeCell ref="F5:H5"/>
    <mergeCell ref="I5:K5"/>
    <mergeCell ref="L5:N5"/>
    <mergeCell ref="U6:V7"/>
    <mergeCell ref="W6:W7"/>
    <mergeCell ref="X6:Y7"/>
    <mergeCell ref="Z6:Z7"/>
    <mergeCell ref="R5:T5"/>
    <mergeCell ref="U5:W5"/>
    <mergeCell ref="X5:Z5"/>
    <mergeCell ref="A9:D9"/>
    <mergeCell ref="A11:D11"/>
    <mergeCell ref="A14:D14"/>
    <mergeCell ref="R6:S7"/>
    <mergeCell ref="T6:T7"/>
    <mergeCell ref="F6:G7"/>
    <mergeCell ref="H6:H7"/>
    <mergeCell ref="I6:J7"/>
    <mergeCell ref="K6:K7"/>
    <mergeCell ref="L6:M7"/>
    <mergeCell ref="N6:N7"/>
    <mergeCell ref="C38:D38"/>
    <mergeCell ref="C15:D15"/>
    <mergeCell ref="C23:D23"/>
    <mergeCell ref="C24:D24"/>
    <mergeCell ref="C26:D26"/>
    <mergeCell ref="C27:D27"/>
    <mergeCell ref="C28:D28"/>
    <mergeCell ref="C29:D29"/>
    <mergeCell ref="C33:D33"/>
    <mergeCell ref="C34:D34"/>
    <mergeCell ref="C35:D35"/>
    <mergeCell ref="C36:D36"/>
    <mergeCell ref="A56:D56"/>
    <mergeCell ref="C39:D39"/>
    <mergeCell ref="C40:D40"/>
    <mergeCell ref="C41:D41"/>
    <mergeCell ref="C42:D42"/>
    <mergeCell ref="C44:D44"/>
    <mergeCell ref="C45:D45"/>
    <mergeCell ref="C50:D50"/>
    <mergeCell ref="C51:D51"/>
    <mergeCell ref="C52:D52"/>
    <mergeCell ref="C53:D53"/>
    <mergeCell ref="C54:D54"/>
    <mergeCell ref="A66:D66"/>
    <mergeCell ref="C57:D57"/>
    <mergeCell ref="C59:D59"/>
    <mergeCell ref="C60:D60"/>
    <mergeCell ref="C61:D61"/>
    <mergeCell ref="C63:D63"/>
    <mergeCell ref="C64:D64"/>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漁海況部</cp:lastModifiedBy>
  <dcterms:created xsi:type="dcterms:W3CDTF">2020-09-10T01:31:33Z</dcterms:created>
  <dcterms:modified xsi:type="dcterms:W3CDTF">2020-09-30T05:27:46Z</dcterms:modified>
</cp:coreProperties>
</file>