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Z:\fdss_root\帳票出力\公表用\2019用途年報確報（20201228公表）\"/>
    </mc:Choice>
  </mc:AlternateContent>
  <xr:revisionPtr revIDLastSave="0" documentId="13_ncr:1_{BA366EAE-6332-4A5E-96F5-50723445D42A}" xr6:coauthVersionLast="36" xr6:coauthVersionMax="36" xr10:uidLastSave="{00000000-0000-0000-0000-000000000000}"/>
  <bookViews>
    <workbookView xWindow="0" yWindow="0" windowWidth="20490" windowHeight="7080" xr2:uid="{C4854E30-CFB2-4077-BCFA-0D12C5828F71}"/>
  </bookViews>
  <sheets>
    <sheet name="用途別出荷量表" sheetId="2" r:id="rId1"/>
  </sheets>
  <externalReferences>
    <externalReference r:id="rId2"/>
    <externalReference r:id="rId3"/>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Print_Click" localSheetId="0">[2]!Print_Click</definedName>
    <definedName name="Print_Click">[2]!Print_Click</definedName>
    <definedName name="_xlnm.Print_Titles" localSheetId="0">用途別出荷量表!$A:$W,用途別出荷量表!$1:$8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4" i="2" l="1"/>
  <c r="V34" i="2"/>
  <c r="U34" i="2"/>
  <c r="T34" i="2"/>
  <c r="S34" i="2"/>
  <c r="R34" i="2"/>
  <c r="P34" i="2"/>
  <c r="W33" i="2"/>
  <c r="V33" i="2"/>
  <c r="U33" i="2"/>
  <c r="T33" i="2"/>
  <c r="S33" i="2"/>
  <c r="R33" i="2"/>
  <c r="P33" i="2"/>
  <c r="W32" i="2"/>
  <c r="V32" i="2"/>
  <c r="U32" i="2"/>
  <c r="T32" i="2"/>
  <c r="S32" i="2"/>
  <c r="R32" i="2"/>
  <c r="P32" i="2"/>
  <c r="W31" i="2"/>
  <c r="V31" i="2"/>
  <c r="U31" i="2"/>
  <c r="T31" i="2"/>
  <c r="S31" i="2"/>
  <c r="R31" i="2"/>
  <c r="P31" i="2"/>
  <c r="W30" i="2"/>
  <c r="V30" i="2"/>
  <c r="U30" i="2"/>
  <c r="T30" i="2"/>
  <c r="S30" i="2"/>
  <c r="R30" i="2"/>
  <c r="P30" i="2"/>
  <c r="P28" i="2"/>
  <c r="K28" i="2"/>
  <c r="J28" i="2"/>
  <c r="I28" i="2"/>
  <c r="H28" i="2"/>
  <c r="H9" i="2" s="1"/>
  <c r="G28" i="2"/>
  <c r="F28" i="2"/>
  <c r="E28" i="2"/>
  <c r="W26" i="2"/>
  <c r="V26" i="2"/>
  <c r="U26" i="2"/>
  <c r="T26" i="2"/>
  <c r="S26" i="2"/>
  <c r="R26" i="2"/>
  <c r="P26" i="2"/>
  <c r="W25" i="2"/>
  <c r="V25" i="2"/>
  <c r="U25" i="2"/>
  <c r="T25" i="2"/>
  <c r="S25" i="2"/>
  <c r="R25" i="2"/>
  <c r="P25" i="2"/>
  <c r="W24" i="2"/>
  <c r="V24" i="2"/>
  <c r="U24" i="2"/>
  <c r="T24" i="2"/>
  <c r="S24" i="2"/>
  <c r="R24" i="2"/>
  <c r="P24" i="2"/>
  <c r="W23" i="2"/>
  <c r="V23" i="2"/>
  <c r="U23" i="2"/>
  <c r="T23" i="2"/>
  <c r="S23" i="2"/>
  <c r="R23" i="2"/>
  <c r="P23" i="2"/>
  <c r="W22" i="2"/>
  <c r="V22" i="2"/>
  <c r="U22" i="2"/>
  <c r="T22" i="2"/>
  <c r="S22" i="2"/>
  <c r="R22" i="2"/>
  <c r="P22" i="2"/>
  <c r="W21" i="2"/>
  <c r="V21" i="2"/>
  <c r="U21" i="2"/>
  <c r="T21" i="2"/>
  <c r="S21" i="2"/>
  <c r="R21" i="2"/>
  <c r="P21" i="2"/>
  <c r="W20" i="2"/>
  <c r="V20" i="2"/>
  <c r="U20" i="2"/>
  <c r="T20" i="2"/>
  <c r="S20" i="2"/>
  <c r="R20" i="2"/>
  <c r="P20" i="2"/>
  <c r="W19" i="2"/>
  <c r="V19" i="2"/>
  <c r="U19" i="2"/>
  <c r="T19" i="2"/>
  <c r="S19" i="2"/>
  <c r="R19" i="2"/>
  <c r="P19" i="2"/>
  <c r="W18" i="2"/>
  <c r="V18" i="2"/>
  <c r="U18" i="2"/>
  <c r="T18" i="2"/>
  <c r="S18" i="2"/>
  <c r="R18" i="2"/>
  <c r="P18" i="2"/>
  <c r="W17" i="2"/>
  <c r="V17" i="2"/>
  <c r="U17" i="2"/>
  <c r="T17" i="2"/>
  <c r="S17" i="2"/>
  <c r="R17" i="2"/>
  <c r="P17" i="2"/>
  <c r="W16" i="2"/>
  <c r="V16" i="2"/>
  <c r="U16" i="2"/>
  <c r="T16" i="2"/>
  <c r="S16" i="2"/>
  <c r="R16" i="2"/>
  <c r="P16" i="2"/>
  <c r="W15" i="2"/>
  <c r="V15" i="2"/>
  <c r="U15" i="2"/>
  <c r="T15" i="2"/>
  <c r="S15" i="2"/>
  <c r="R15" i="2"/>
  <c r="P15" i="2"/>
  <c r="W14" i="2"/>
  <c r="V14" i="2"/>
  <c r="U14" i="2"/>
  <c r="T14" i="2"/>
  <c r="S14" i="2"/>
  <c r="R14" i="2"/>
  <c r="P14" i="2"/>
  <c r="W13" i="2"/>
  <c r="V13" i="2"/>
  <c r="U13" i="2"/>
  <c r="T13" i="2"/>
  <c r="S13" i="2"/>
  <c r="R13" i="2"/>
  <c r="P13" i="2"/>
  <c r="P11" i="2"/>
  <c r="K11" i="2"/>
  <c r="J11" i="2"/>
  <c r="I11" i="2"/>
  <c r="H11" i="2"/>
  <c r="G11" i="2"/>
  <c r="F11" i="2"/>
  <c r="E11" i="2"/>
  <c r="P9" i="2"/>
  <c r="R28" i="2" l="1"/>
  <c r="I9" i="2"/>
  <c r="W28" i="2"/>
  <c r="U11" i="2"/>
  <c r="J9" i="2"/>
  <c r="E9" i="2"/>
  <c r="U9" i="2" s="1"/>
  <c r="F9" i="2"/>
  <c r="R11" i="2"/>
  <c r="S28" i="2"/>
  <c r="G9" i="2"/>
  <c r="S11" i="2"/>
  <c r="T28" i="2"/>
  <c r="T11" i="2"/>
  <c r="U28" i="2"/>
  <c r="V28" i="2"/>
  <c r="K9" i="2"/>
  <c r="W11" i="2"/>
  <c r="V11" i="2"/>
  <c r="R9" i="2" l="1"/>
  <c r="T9" i="2"/>
  <c r="S9" i="2"/>
  <c r="W9" i="2"/>
  <c r="V9" i="2"/>
</calcChain>
</file>

<file path=xl/sharedStrings.xml><?xml version="1.0" encoding="utf-8"?>
<sst xmlns="http://schemas.openxmlformats.org/spreadsheetml/2006/main" count="68" uniqueCount="33">
  <si>
    <t>品目別用途別出荷量（19品目・32漁港）</t>
    <phoneticPr fontId="4"/>
  </si>
  <si>
    <t>ア　実　数</t>
    <rPh sb="2" eb="3">
      <t>ミ</t>
    </rPh>
    <rPh sb="4" eb="5">
      <t>カズ</t>
    </rPh>
    <phoneticPr fontId="4"/>
  </si>
  <si>
    <t>イ　構成比</t>
    <rPh sb="2" eb="5">
      <t>コウセイヒ</t>
    </rPh>
    <phoneticPr fontId="4"/>
  </si>
  <si>
    <t>　　　この表は、産地32漁港における19品目別上場水揚量の最終段階の用途別出荷量を調査した結果である。</t>
    <rPh sb="5" eb="6">
      <t>ヒョウ</t>
    </rPh>
    <rPh sb="8" eb="10">
      <t>サンチ</t>
    </rPh>
    <rPh sb="12" eb="14">
      <t>ギョコウ</t>
    </rPh>
    <rPh sb="20" eb="22">
      <t>ヒンモク</t>
    </rPh>
    <rPh sb="22" eb="23">
      <t>ベツ</t>
    </rPh>
    <rPh sb="23" eb="25">
      <t>ジョウジョウ</t>
    </rPh>
    <rPh sb="25" eb="27">
      <t>ミズアゲ</t>
    </rPh>
    <rPh sb="27" eb="28">
      <t>リョウ</t>
    </rPh>
    <rPh sb="29" eb="31">
      <t>サイシュウ</t>
    </rPh>
    <rPh sb="31" eb="33">
      <t>ダンカイ</t>
    </rPh>
    <rPh sb="34" eb="37">
      <t>ヨウトベツ</t>
    </rPh>
    <rPh sb="37" eb="40">
      <t>シュッカリョウ</t>
    </rPh>
    <rPh sb="41" eb="43">
      <t>チョウサ</t>
    </rPh>
    <rPh sb="45" eb="47">
      <t>ケッカ</t>
    </rPh>
    <phoneticPr fontId="4"/>
  </si>
  <si>
    <t xml:space="preserve">     単位：ｔ  </t>
    <rPh sb="5" eb="7">
      <t>タンイ</t>
    </rPh>
    <phoneticPr fontId="4"/>
  </si>
  <si>
    <t xml:space="preserve">     単位：％     </t>
    <rPh sb="5" eb="7">
      <t>タンイ</t>
    </rPh>
    <phoneticPr fontId="4"/>
  </si>
  <si>
    <t>品目</t>
    <rPh sb="0" eb="2">
      <t>ヒンモク</t>
    </rPh>
    <phoneticPr fontId="4"/>
  </si>
  <si>
    <t>計
（出荷量）</t>
    <rPh sb="0" eb="1">
      <t>ケイ</t>
    </rPh>
    <rPh sb="3" eb="6">
      <t>シュッカリョウ</t>
    </rPh>
    <phoneticPr fontId="4"/>
  </si>
  <si>
    <t>生鮮食　　　　　　　用向け</t>
    <rPh sb="0" eb="2">
      <t>セイセン</t>
    </rPh>
    <rPh sb="2" eb="11">
      <t>ショクヨウ</t>
    </rPh>
    <rPh sb="11" eb="12">
      <t>ム</t>
    </rPh>
    <phoneticPr fontId="4"/>
  </si>
  <si>
    <t>ねり製品　　　　　　　　・すり身　　　　　　　向け</t>
    <rPh sb="2" eb="4">
      <t>セイヒン</t>
    </rPh>
    <rPh sb="13" eb="16">
      <t>スリミ</t>
    </rPh>
    <rPh sb="23" eb="24">
      <t>ム</t>
    </rPh>
    <phoneticPr fontId="4"/>
  </si>
  <si>
    <t>缶詰向け</t>
    <rPh sb="0" eb="2">
      <t>カンヅメ</t>
    </rPh>
    <rPh sb="2" eb="3">
      <t>ム</t>
    </rPh>
    <phoneticPr fontId="4"/>
  </si>
  <si>
    <t>その他の      食用加工       品向け</t>
    <rPh sb="0" eb="3">
      <t>ソノタ</t>
    </rPh>
    <rPh sb="10" eb="12">
      <t>ショクヨウ</t>
    </rPh>
    <rPh sb="12" eb="14">
      <t>カコウ</t>
    </rPh>
    <rPh sb="21" eb="22">
      <t>ヒン</t>
    </rPh>
    <rPh sb="22" eb="23">
      <t>ム</t>
    </rPh>
    <phoneticPr fontId="4"/>
  </si>
  <si>
    <t>魚油・飼          肥料向け</t>
    <rPh sb="0" eb="2">
      <t>ギョユ</t>
    </rPh>
    <rPh sb="3" eb="4">
      <t>シ</t>
    </rPh>
    <rPh sb="14" eb="16">
      <t>ヒリョウ</t>
    </rPh>
    <rPh sb="16" eb="17">
      <t>ム</t>
    </rPh>
    <phoneticPr fontId="4"/>
  </si>
  <si>
    <t>養殖用又       は漁業用          餌料向け</t>
    <rPh sb="0" eb="3">
      <t>ヨウショクヨウ</t>
    </rPh>
    <rPh sb="3" eb="4">
      <t>マタ</t>
    </rPh>
    <rPh sb="12" eb="15">
      <t>ギョギョウヨウ</t>
    </rPh>
    <rPh sb="25" eb="27">
      <t>ジリョウ</t>
    </rPh>
    <rPh sb="27" eb="28">
      <t>ム</t>
    </rPh>
    <phoneticPr fontId="4"/>
  </si>
  <si>
    <t>合計</t>
    <rPh sb="0" eb="2">
      <t>ゴウケイ</t>
    </rPh>
    <phoneticPr fontId="4"/>
  </si>
  <si>
    <t>生鮮品計</t>
    <rPh sb="0" eb="1">
      <t>ショウ</t>
    </rPh>
    <rPh sb="1" eb="2">
      <t>スクナ</t>
    </rPh>
    <rPh sb="2" eb="3">
      <t>セイセンヒン</t>
    </rPh>
    <rPh sb="3" eb="4">
      <t>ケイ</t>
    </rPh>
    <phoneticPr fontId="4"/>
  </si>
  <si>
    <t>まぐろ</t>
    <phoneticPr fontId="4"/>
  </si>
  <si>
    <t>めばち</t>
    <phoneticPr fontId="4"/>
  </si>
  <si>
    <t>きはだ</t>
    <phoneticPr fontId="4"/>
  </si>
  <si>
    <t>かつお</t>
    <phoneticPr fontId="4"/>
  </si>
  <si>
    <t>さけ・ます類</t>
    <phoneticPr fontId="4"/>
  </si>
  <si>
    <t>まいわし</t>
    <phoneticPr fontId="4"/>
  </si>
  <si>
    <t>かたくちいわし</t>
    <phoneticPr fontId="4"/>
  </si>
  <si>
    <t>まあじ</t>
    <phoneticPr fontId="4"/>
  </si>
  <si>
    <t>さば類</t>
    <phoneticPr fontId="4"/>
  </si>
  <si>
    <t>さんま</t>
    <phoneticPr fontId="4"/>
  </si>
  <si>
    <t>ぶり類</t>
    <phoneticPr fontId="4"/>
  </si>
  <si>
    <t>かれい類</t>
    <phoneticPr fontId="4"/>
  </si>
  <si>
    <t>たら</t>
    <phoneticPr fontId="4"/>
  </si>
  <si>
    <t>するめいか</t>
    <phoneticPr fontId="4"/>
  </si>
  <si>
    <t>冷凍品計</t>
    <rPh sb="0" eb="2">
      <t>レイトウ</t>
    </rPh>
    <rPh sb="2" eb="3">
      <t>セイセンヒン</t>
    </rPh>
    <rPh sb="3" eb="4">
      <t>ケイ</t>
    </rPh>
    <phoneticPr fontId="4"/>
  </si>
  <si>
    <t>注：合計は、調査した19品目の積み上げ値であり、生鮮品及び冷凍品の各計は、それぞれの品目の積み上げ値である。</t>
    <rPh sb="0" eb="1">
      <t>チュウ</t>
    </rPh>
    <rPh sb="2" eb="4">
      <t>ゴウケイ</t>
    </rPh>
    <rPh sb="6" eb="8">
      <t>チョウサ</t>
    </rPh>
    <rPh sb="12" eb="14">
      <t>ヒンモク</t>
    </rPh>
    <rPh sb="15" eb="20">
      <t>ツミアゲチ</t>
    </rPh>
    <rPh sb="24" eb="27">
      <t>セイセンヒン</t>
    </rPh>
    <rPh sb="27" eb="28">
      <t>オヨ</t>
    </rPh>
    <rPh sb="29" eb="32">
      <t>レイトウヒン</t>
    </rPh>
    <rPh sb="33" eb="34">
      <t>カク</t>
    </rPh>
    <rPh sb="34" eb="35">
      <t>ケイ</t>
    </rPh>
    <rPh sb="42" eb="44">
      <t>ヒンモク</t>
    </rPh>
    <rPh sb="45" eb="50">
      <t>ツミアゲチ</t>
    </rPh>
    <phoneticPr fontId="4"/>
  </si>
  <si>
    <t>水産物流通統計（2019年）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</si>
</sst>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 "/>
    <numFmt numFmtId="177" formatCode="#\ ###\ ##0\ ;\-#\ ###\ ##0\ ;\-\ ;@\ "/>
    <numFmt numFmtId="178" formatCode="0.0\ ;@\ "/>
    <numFmt numFmtId="179" formatCode="0.0\ ;;&quot;…&quot;\ ;@\ "/>
    <numFmt numFmtId="180" formatCode="#\ ###\ ##0.0\ ;;0.0\ ;@\ "/>
  </numFmts>
  <fonts count="14" x14ac:knownFonts="1">
    <font>
      <sz val="11"/>
      <color theme="1"/>
      <name val="游ゴシック"/>
      <family val="2"/>
      <charset val="128"/>
      <scheme val="minor"/>
    </font>
    <font>
      <sz val="11"/>
      <name val="ＭＳ 明朝"/>
      <family val="1"/>
      <charset val="128"/>
    </font>
    <font>
      <sz val="22"/>
      <name val="ＭＳ 明朝"/>
      <family val="1"/>
      <charset val="128"/>
    </font>
    <font>
      <sz val="6"/>
      <name val="游ゴシック"/>
      <family val="2"/>
      <charset val="128"/>
      <scheme val="minor"/>
    </font>
    <font>
      <sz val="6"/>
      <name val="ＭＳ Ｐ明朝"/>
      <family val="1"/>
      <charset val="128"/>
    </font>
    <font>
      <sz val="10"/>
      <name val="ＭＳ 明朝"/>
      <family val="1"/>
      <charset val="128"/>
    </font>
    <font>
      <sz val="10"/>
      <name val="ＭＳ ゴシック"/>
      <family val="3"/>
      <charset val="128"/>
    </font>
    <font>
      <sz val="14"/>
      <name val="ＭＳ 明朝"/>
      <family val="1"/>
      <charset val="128"/>
    </font>
    <font>
      <sz val="25"/>
      <name val="ＭＳ 明朝"/>
      <family val="1"/>
      <charset val="128"/>
    </font>
    <font>
      <sz val="18"/>
      <name val="ＭＳ 明朝"/>
      <family val="1"/>
      <charset val="128"/>
    </font>
    <font>
      <sz val="16"/>
      <name val="ＭＳ 明朝"/>
      <family val="1"/>
      <charset val="128"/>
    </font>
    <font>
      <sz val="11"/>
      <name val="ＭＳ ゴシック"/>
      <family val="3"/>
      <charset val="128"/>
    </font>
    <font>
      <b/>
      <sz val="11"/>
      <name val="ＭＳ 明朝"/>
      <family val="1"/>
      <charset val="128"/>
    </font>
    <font>
      <sz val="11"/>
      <name val="ＭＳ Ｐ明朝"/>
      <family val="1"/>
      <charset val="128"/>
    </font>
  </fonts>
  <fills count="2">
    <fill>
      <patternFill patternType="none"/>
    </fill>
    <fill>
      <patternFill patternType="gray125"/>
    </fill>
  </fills>
  <borders count="12">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1" fillId="0" borderId="0" xfId="1" applyFont="1" applyFill="1"/>
    <xf numFmtId="0" fontId="5" fillId="0" borderId="0" xfId="1" applyFont="1" applyFill="1" applyAlignment="1">
      <alignment vertical="top"/>
    </xf>
    <xf numFmtId="0" fontId="6" fillId="0" borderId="0" xfId="1" applyFont="1" applyFill="1" applyAlignment="1">
      <alignment vertical="top"/>
    </xf>
    <xf numFmtId="0" fontId="7" fillId="0" borderId="0" xfId="1" applyFont="1" applyFill="1" applyAlignment="1">
      <alignment horizontal="right" vertical="top"/>
    </xf>
    <xf numFmtId="0" fontId="5" fillId="0" borderId="0" xfId="1" applyFont="1" applyFill="1" applyAlignment="1"/>
    <xf numFmtId="0" fontId="8" fillId="0" borderId="0" xfId="1" applyFont="1" applyFill="1" applyAlignment="1"/>
    <xf numFmtId="0" fontId="1" fillId="0" borderId="0" xfId="1" applyFont="1" applyFill="1" applyAlignment="1"/>
    <xf numFmtId="0" fontId="9" fillId="0" borderId="0" xfId="1" applyFont="1" applyFill="1" applyBorder="1"/>
    <xf numFmtId="0" fontId="9" fillId="0" borderId="0" xfId="1" applyFont="1" applyFill="1" applyBorder="1" applyAlignment="1">
      <alignment horizontal="center"/>
    </xf>
    <xf numFmtId="0" fontId="10" fillId="0" borderId="0" xfId="1" applyFont="1" applyFill="1" applyBorder="1"/>
    <xf numFmtId="0" fontId="7" fillId="0" borderId="0" xfId="1" applyFont="1" applyFill="1" applyBorder="1" applyAlignment="1">
      <alignment vertical="top"/>
    </xf>
    <xf numFmtId="0" fontId="7" fillId="0" borderId="0" xfId="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horizontal="center" vertical="top"/>
    </xf>
    <xf numFmtId="0" fontId="1" fillId="0" borderId="0" xfId="1" applyFont="1" applyFill="1" applyAlignment="1">
      <alignment vertical="center"/>
    </xf>
    <xf numFmtId="0" fontId="5" fillId="0" borderId="0" xfId="1" applyFont="1" applyFill="1" applyAlignment="1">
      <alignment horizontal="left" vertical="center"/>
    </xf>
    <xf numFmtId="0" fontId="1" fillId="0" borderId="0" xfId="1" applyFont="1" applyFill="1" applyAlignment="1">
      <alignment horizontal="left" vertical="center"/>
    </xf>
    <xf numFmtId="0" fontId="5" fillId="0" borderId="0" xfId="1" applyFont="1" applyFill="1" applyAlignment="1">
      <alignment vertical="center"/>
    </xf>
    <xf numFmtId="0" fontId="1" fillId="0" borderId="2" xfId="1" applyFont="1" applyFill="1" applyBorder="1" applyAlignment="1">
      <alignment horizontal="distributed" vertical="center" wrapText="1" justifyLastLine="1"/>
    </xf>
    <xf numFmtId="0" fontId="1" fillId="0" borderId="3" xfId="1" applyFont="1" applyFill="1" applyBorder="1" applyAlignment="1">
      <alignment horizontal="distributed" vertical="center" wrapText="1" justifyLastLine="1"/>
    </xf>
    <xf numFmtId="0" fontId="1" fillId="0" borderId="4" xfId="1" applyFont="1" applyFill="1" applyBorder="1" applyAlignment="1">
      <alignment horizontal="distributed" vertical="center" wrapText="1" justifyLastLine="1"/>
    </xf>
    <xf numFmtId="0" fontId="1" fillId="0" borderId="0" xfId="1" applyFont="1" applyFill="1" applyBorder="1" applyAlignment="1">
      <alignment horizontal="distributed" vertical="center" wrapText="1" justifyLastLine="1"/>
    </xf>
    <xf numFmtId="0" fontId="1" fillId="0" borderId="0" xfId="1" applyFont="1" applyFill="1" applyBorder="1"/>
    <xf numFmtId="0" fontId="1" fillId="0" borderId="5" xfId="1" applyFont="1" applyFill="1" applyBorder="1"/>
    <xf numFmtId="0" fontId="1" fillId="0" borderId="0" xfId="1" applyFont="1" applyFill="1" applyBorder="1" applyAlignment="1">
      <alignment horizontal="distributed" vertical="center"/>
    </xf>
    <xf numFmtId="176" fontId="1" fillId="0" borderId="0" xfId="1" applyNumberFormat="1" applyFont="1" applyFill="1" applyBorder="1" applyAlignment="1" applyProtection="1">
      <alignment horizontal="right" vertical="center"/>
      <protection locked="0"/>
    </xf>
    <xf numFmtId="0" fontId="1" fillId="0" borderId="0" xfId="1" applyFont="1" applyFill="1" applyBorder="1" applyAlignment="1">
      <alignment horizontal="distributed" vertical="center" justifyLastLine="1"/>
    </xf>
    <xf numFmtId="0" fontId="1" fillId="0" borderId="6" xfId="1" applyFont="1" applyFill="1" applyBorder="1" applyAlignment="1">
      <alignment horizontal="distributed" vertical="center" justifyLastLine="1"/>
    </xf>
    <xf numFmtId="0" fontId="1" fillId="0" borderId="7" xfId="1" applyFont="1" applyFill="1" applyBorder="1" applyAlignment="1">
      <alignment horizontal="distributed" vertical="center" wrapText="1" justifyLastLine="1"/>
    </xf>
    <xf numFmtId="0" fontId="11" fillId="0" borderId="0" xfId="1" applyFont="1" applyFill="1" applyBorder="1"/>
    <xf numFmtId="0" fontId="11" fillId="0" borderId="6" xfId="1" applyFont="1" applyFill="1" applyBorder="1" applyAlignment="1"/>
    <xf numFmtId="177" fontId="12" fillId="0" borderId="0" xfId="1" applyNumberFormat="1" applyFont="1" applyFill="1" applyBorder="1" applyAlignment="1">
      <alignment horizontal="right" vertical="center"/>
    </xf>
    <xf numFmtId="178" fontId="12" fillId="0" borderId="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0" fontId="11" fillId="0" borderId="0" xfId="1" applyFont="1" applyFill="1"/>
    <xf numFmtId="0" fontId="11" fillId="0" borderId="0" xfId="1" applyFont="1" applyFill="1" applyBorder="1" applyAlignment="1">
      <alignment horizontal="distributed" wrapText="1"/>
    </xf>
    <xf numFmtId="0" fontId="1" fillId="0" borderId="0" xfId="1" applyFont="1" applyFill="1" applyBorder="1" applyAlignment="1">
      <alignment horizontal="distributed"/>
    </xf>
    <xf numFmtId="177"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0" fontId="11" fillId="0" borderId="0" xfId="1" applyFont="1" applyFill="1" applyBorder="1" applyAlignment="1">
      <alignment horizontal="right" wrapText="1"/>
    </xf>
    <xf numFmtId="0" fontId="1" fillId="0" borderId="0" xfId="1" applyFont="1" applyFill="1" applyBorder="1" applyAlignment="1">
      <alignment horizontal="right"/>
    </xf>
    <xf numFmtId="0" fontId="1" fillId="0" borderId="0" xfId="1" applyFont="1" applyFill="1" applyBorder="1" applyAlignment="1"/>
    <xf numFmtId="0" fontId="11" fillId="0" borderId="0" xfId="1" applyFont="1" applyFill="1" applyBorder="1" applyAlignment="1">
      <alignment horizontal="distributed"/>
    </xf>
    <xf numFmtId="0" fontId="1" fillId="0" borderId="6" xfId="1" applyFont="1" applyFill="1" applyBorder="1" applyAlignment="1"/>
    <xf numFmtId="177" fontId="1" fillId="0" borderId="0" xfId="1" applyNumberFormat="1" applyFont="1" applyFill="1" applyBorder="1" applyAlignment="1" applyProtection="1">
      <alignment horizontal="right" vertical="center"/>
      <protection locked="0"/>
    </xf>
    <xf numFmtId="0" fontId="1" fillId="0" borderId="8" xfId="1" applyFont="1" applyFill="1" applyBorder="1"/>
    <xf numFmtId="0" fontId="1" fillId="0" borderId="8" xfId="1" applyFont="1" applyFill="1" applyBorder="1" applyAlignment="1"/>
    <xf numFmtId="0" fontId="1" fillId="0" borderId="9" xfId="1" applyFont="1" applyFill="1" applyBorder="1" applyAlignment="1"/>
    <xf numFmtId="0" fontId="1" fillId="0" borderId="9" xfId="1" applyFont="1" applyFill="1" applyBorder="1"/>
    <xf numFmtId="0" fontId="13" fillId="0" borderId="10" xfId="1" applyFont="1" applyFill="1" applyBorder="1"/>
    <xf numFmtId="0" fontId="13" fillId="0" borderId="8" xfId="1" applyFont="1" applyFill="1" applyBorder="1"/>
    <xf numFmtId="180" fontId="11" fillId="0" borderId="8" xfId="1" applyNumberFormat="1" applyFont="1" applyFill="1" applyBorder="1" applyAlignment="1">
      <alignment horizontal="right" vertical="center"/>
    </xf>
    <xf numFmtId="0" fontId="5" fillId="0" borderId="0" xfId="1" applyFont="1" applyFill="1"/>
    <xf numFmtId="0" fontId="1" fillId="0" borderId="0" xfId="1" applyFont="1" applyFill="1" applyBorder="1" applyAlignment="1">
      <alignment shrinkToFit="1"/>
    </xf>
    <xf numFmtId="0" fontId="1" fillId="0" borderId="0" xfId="1" applyFont="1" applyFill="1" applyBorder="1" applyAlignment="1">
      <alignment vertical="top" shrinkToFit="1"/>
    </xf>
    <xf numFmtId="0" fontId="1" fillId="0" borderId="0" xfId="1" applyFont="1" applyFill="1" applyBorder="1" applyAlignment="1">
      <alignment shrinkToFit="1"/>
    </xf>
    <xf numFmtId="0" fontId="1" fillId="0" borderId="11" xfId="1" applyFont="1" applyFill="1" applyBorder="1" applyAlignment="1">
      <alignment shrinkToFit="1"/>
    </xf>
    <xf numFmtId="0" fontId="1" fillId="0" borderId="0" xfId="1" applyFont="1" applyFill="1" applyBorder="1" applyAlignment="1">
      <alignment vertical="top" shrinkToFit="1"/>
    </xf>
    <xf numFmtId="0" fontId="11" fillId="0" borderId="0" xfId="1" applyFont="1" applyFill="1" applyBorder="1" applyAlignment="1">
      <alignment horizontal="distributed" wrapText="1"/>
    </xf>
    <xf numFmtId="0" fontId="1" fillId="0" borderId="0" xfId="1" applyFont="1" applyFill="1" applyBorder="1" applyAlignment="1">
      <alignment horizontal="distributed"/>
    </xf>
    <xf numFmtId="0" fontId="2" fillId="0" borderId="0" xfId="1" applyFont="1" applyFill="1" applyAlignment="1">
      <alignment horizontal="center"/>
    </xf>
    <xf numFmtId="0" fontId="7" fillId="0" borderId="0" xfId="1" applyFont="1" applyFill="1" applyBorder="1" applyAlignment="1">
      <alignment horizontal="center"/>
    </xf>
    <xf numFmtId="0" fontId="9" fillId="0" borderId="0" xfId="1" applyFont="1" applyFill="1" applyBorder="1" applyAlignment="1">
      <alignment horizontal="center"/>
    </xf>
    <xf numFmtId="0" fontId="1" fillId="0" borderId="1" xfId="1" applyFont="1" applyFill="1" applyBorder="1" applyAlignment="1">
      <alignment horizontal="distributed" vertical="center" wrapText="1" justifyLastLine="1"/>
    </xf>
    <xf numFmtId="0" fontId="1" fillId="0" borderId="1" xfId="1" applyFont="1" applyFill="1" applyBorder="1"/>
    <xf numFmtId="0" fontId="1" fillId="0" borderId="2" xfId="1" applyFont="1" applyFill="1" applyBorder="1"/>
    <xf numFmtId="0" fontId="1" fillId="0" borderId="1" xfId="1" applyFont="1" applyFill="1" applyBorder="1" applyAlignment="1">
      <alignment horizontal="distributed" vertical="center" justifyLastLine="1"/>
    </xf>
    <xf numFmtId="0" fontId="1" fillId="0" borderId="2" xfId="1" applyFont="1" applyFill="1" applyBorder="1" applyAlignment="1">
      <alignment horizontal="distributed" vertical="center" justifyLastLine="1"/>
    </xf>
  </cellXfs>
  <cellStyles count="2">
    <cellStyle name="標準" xfId="0" builtinId="0"/>
    <cellStyle name="標準_1" xfId="1" xr:uid="{947EF724-2C6C-4141-9B92-D42A1F23DA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780C-132A-4960-A270-4E2ECE4B2E4A}">
  <sheetPr codeName="Sheet07"/>
  <dimension ref="A1:X37"/>
  <sheetViews>
    <sheetView tabSelected="1" zoomScale="70" zoomScaleNormal="70" workbookViewId="0">
      <pane xSplit="4" ySplit="7" topLeftCell="E8" activePane="bottomRight" state="frozen"/>
      <selection activeCell="F25" sqref="F25"/>
      <selection pane="topRight" activeCell="F25" sqref="F25"/>
      <selection pane="bottomLeft" activeCell="F25" sqref="F25"/>
      <selection pane="bottomRight" sqref="A1:XFD1048576"/>
    </sheetView>
  </sheetViews>
  <sheetFormatPr defaultRowHeight="12" x14ac:dyDescent="0.15"/>
  <cols>
    <col min="1" max="1" width="4.375" style="54" customWidth="1"/>
    <col min="2" max="2" width="4.25" style="54" customWidth="1"/>
    <col min="3" max="3" width="20.625" style="54" customWidth="1"/>
    <col min="4" max="4" width="4.125" style="54" customWidth="1"/>
    <col min="5" max="11" width="14.375" style="54" customWidth="1"/>
    <col min="12" max="12" width="11.125" style="54" customWidth="1"/>
    <col min="13" max="13" width="4.375" style="54" customWidth="1"/>
    <col min="14" max="14" width="4.25" style="54" customWidth="1"/>
    <col min="15" max="15" width="20.625" style="54" customWidth="1"/>
    <col min="16" max="16" width="4.125" style="54" customWidth="1"/>
    <col min="17" max="23" width="14.375" style="54" customWidth="1"/>
    <col min="24" max="16384" width="9" style="54"/>
  </cols>
  <sheetData>
    <row r="1" spans="1:24" s="2" customFormat="1" ht="25.5" customHeight="1" x14ac:dyDescent="0.25">
      <c r="A1" s="62" t="s">
        <v>32</v>
      </c>
      <c r="B1" s="62"/>
      <c r="C1" s="62"/>
      <c r="D1" s="62"/>
      <c r="E1" s="62"/>
      <c r="F1" s="62"/>
      <c r="G1" s="62"/>
      <c r="H1" s="62"/>
      <c r="I1" s="62"/>
      <c r="J1" s="62"/>
      <c r="K1" s="62"/>
      <c r="L1" s="62"/>
      <c r="M1" s="62"/>
      <c r="N1" s="62"/>
      <c r="O1" s="62"/>
      <c r="P1" s="62"/>
      <c r="Q1" s="62"/>
      <c r="R1" s="62"/>
      <c r="S1" s="62"/>
      <c r="T1" s="62"/>
      <c r="U1" s="62"/>
      <c r="V1" s="62"/>
      <c r="W1" s="62"/>
      <c r="X1" s="1"/>
    </row>
    <row r="2" spans="1:24" s="2" customFormat="1" ht="13.35" customHeight="1" x14ac:dyDescent="0.3">
      <c r="B2" s="3"/>
      <c r="K2" s="4"/>
      <c r="L2" s="4"/>
      <c r="M2" s="5"/>
      <c r="N2" s="5"/>
      <c r="O2" s="5"/>
      <c r="P2" s="6"/>
      <c r="Q2" s="7"/>
      <c r="R2" s="7"/>
      <c r="S2" s="7"/>
      <c r="T2" s="7"/>
      <c r="U2" s="7"/>
      <c r="V2" s="7"/>
      <c r="W2" s="7"/>
    </row>
    <row r="3" spans="1:24" s="8" customFormat="1" ht="27" customHeight="1" x14ac:dyDescent="0.2">
      <c r="A3" s="63" t="s">
        <v>0</v>
      </c>
      <c r="B3" s="63"/>
      <c r="C3" s="63"/>
      <c r="D3" s="63"/>
      <c r="E3" s="63"/>
      <c r="F3" s="63"/>
      <c r="G3" s="63"/>
      <c r="H3" s="63"/>
      <c r="I3" s="63"/>
      <c r="J3" s="63"/>
      <c r="K3" s="63"/>
      <c r="L3" s="63"/>
      <c r="M3" s="63"/>
      <c r="N3" s="63"/>
      <c r="O3" s="63"/>
      <c r="P3" s="63"/>
      <c r="Q3" s="63"/>
      <c r="R3" s="63"/>
      <c r="S3" s="63"/>
      <c r="T3" s="63"/>
      <c r="U3" s="63"/>
      <c r="V3" s="63"/>
      <c r="W3" s="63"/>
    </row>
    <row r="4" spans="1:24" s="10" customFormat="1" ht="23.25" customHeight="1" x14ac:dyDescent="0.2">
      <c r="A4" s="64"/>
      <c r="B4" s="64"/>
      <c r="C4" s="64"/>
      <c r="D4" s="64"/>
      <c r="E4" s="64"/>
      <c r="F4" s="64"/>
      <c r="G4" s="64"/>
      <c r="H4" s="64"/>
      <c r="I4" s="64"/>
      <c r="J4" s="64"/>
      <c r="K4" s="64"/>
      <c r="L4" s="9"/>
      <c r="M4" s="9"/>
      <c r="N4" s="9"/>
      <c r="O4" s="9"/>
      <c r="P4" s="9"/>
      <c r="Q4" s="9"/>
      <c r="R4" s="9"/>
      <c r="S4" s="9"/>
      <c r="T4" s="9"/>
      <c r="U4" s="9"/>
      <c r="V4" s="9"/>
      <c r="W4" s="9"/>
    </row>
    <row r="5" spans="1:24" s="11" customFormat="1" ht="21" customHeight="1" x14ac:dyDescent="0.4">
      <c r="B5" s="12"/>
      <c r="C5" s="12"/>
      <c r="D5" s="12"/>
      <c r="E5" s="12" t="s">
        <v>1</v>
      </c>
      <c r="F5" s="12"/>
      <c r="G5" s="12"/>
      <c r="H5" s="12"/>
      <c r="I5" s="12"/>
      <c r="J5" s="12"/>
      <c r="K5" s="12"/>
      <c r="L5" s="12"/>
      <c r="M5" s="13"/>
      <c r="N5" s="14"/>
      <c r="O5" s="14"/>
      <c r="P5" s="14"/>
      <c r="Q5" s="12" t="s">
        <v>2</v>
      </c>
      <c r="R5" s="14"/>
      <c r="S5" s="14"/>
      <c r="T5" s="14"/>
      <c r="U5" s="14"/>
      <c r="V5" s="14"/>
      <c r="W5" s="14"/>
    </row>
    <row r="6" spans="1:24" s="15" customFormat="1" ht="20.100000000000001" customHeight="1" thickBot="1" x14ac:dyDescent="0.45">
      <c r="A6" s="15" t="s">
        <v>3</v>
      </c>
      <c r="K6" s="16" t="s">
        <v>4</v>
      </c>
      <c r="L6" s="17"/>
      <c r="M6" s="18"/>
      <c r="N6" s="18"/>
      <c r="O6" s="18"/>
      <c r="P6" s="18"/>
      <c r="Q6" s="18"/>
      <c r="R6" s="18"/>
      <c r="S6" s="18"/>
      <c r="T6" s="18"/>
      <c r="U6" s="18"/>
      <c r="V6" s="18"/>
      <c r="W6" s="16" t="s">
        <v>5</v>
      </c>
    </row>
    <row r="7" spans="1:24" s="1" customFormat="1" ht="50.1" customHeight="1" thickTop="1" x14ac:dyDescent="0.15">
      <c r="A7" s="65" t="s">
        <v>6</v>
      </c>
      <c r="B7" s="66"/>
      <c r="C7" s="66"/>
      <c r="D7" s="67"/>
      <c r="E7" s="19" t="s">
        <v>7</v>
      </c>
      <c r="F7" s="20" t="s">
        <v>8</v>
      </c>
      <c r="G7" s="20" t="s">
        <v>9</v>
      </c>
      <c r="H7" s="20" t="s">
        <v>10</v>
      </c>
      <c r="I7" s="20" t="s">
        <v>11</v>
      </c>
      <c r="J7" s="20" t="s">
        <v>12</v>
      </c>
      <c r="K7" s="21" t="s">
        <v>13</v>
      </c>
      <c r="L7" s="22"/>
      <c r="M7" s="65" t="s">
        <v>6</v>
      </c>
      <c r="N7" s="68"/>
      <c r="O7" s="68"/>
      <c r="P7" s="69"/>
      <c r="Q7" s="19" t="s">
        <v>7</v>
      </c>
      <c r="R7" s="20" t="s">
        <v>8</v>
      </c>
      <c r="S7" s="20" t="s">
        <v>9</v>
      </c>
      <c r="T7" s="20" t="s">
        <v>10</v>
      </c>
      <c r="U7" s="20" t="s">
        <v>11</v>
      </c>
      <c r="V7" s="20" t="s">
        <v>12</v>
      </c>
      <c r="W7" s="21" t="s">
        <v>13</v>
      </c>
    </row>
    <row r="8" spans="1:24" s="23" customFormat="1" ht="15.2" customHeight="1" x14ac:dyDescent="0.15">
      <c r="A8" s="22"/>
      <c r="D8" s="24"/>
      <c r="E8" s="25"/>
      <c r="F8" s="25"/>
      <c r="G8" s="25"/>
      <c r="H8" s="25"/>
      <c r="I8" s="25"/>
      <c r="J8" s="25"/>
      <c r="K8" s="25"/>
      <c r="L8" s="26"/>
      <c r="M8" s="22"/>
      <c r="N8" s="27"/>
      <c r="O8" s="27"/>
      <c r="P8" s="28"/>
      <c r="Q8" s="29"/>
      <c r="R8" s="22"/>
      <c r="S8" s="22"/>
      <c r="T8" s="22"/>
      <c r="U8" s="22"/>
      <c r="V8" s="22"/>
      <c r="W8" s="22"/>
    </row>
    <row r="9" spans="1:24" s="35" customFormat="1" ht="15.2" customHeight="1" x14ac:dyDescent="0.15">
      <c r="A9" s="30"/>
      <c r="B9" s="60" t="s">
        <v>14</v>
      </c>
      <c r="C9" s="61"/>
      <c r="D9" s="31">
        <v>1</v>
      </c>
      <c r="E9" s="32">
        <f>E11+E28</f>
        <v>1154059</v>
      </c>
      <c r="F9" s="32">
        <f t="shared" ref="F9:K9" si="0">F11+F28</f>
        <v>341398</v>
      </c>
      <c r="G9" s="32">
        <f t="shared" si="0"/>
        <v>3765</v>
      </c>
      <c r="H9" s="32">
        <f t="shared" si="0"/>
        <v>124159</v>
      </c>
      <c r="I9" s="32">
        <f t="shared" si="0"/>
        <v>257393</v>
      </c>
      <c r="J9" s="32">
        <f t="shared" si="0"/>
        <v>145160</v>
      </c>
      <c r="K9" s="32">
        <f t="shared" si="0"/>
        <v>282184</v>
      </c>
      <c r="L9" s="26"/>
      <c r="M9" s="30"/>
      <c r="N9" s="60" t="s">
        <v>14</v>
      </c>
      <c r="O9" s="61"/>
      <c r="P9" s="31">
        <f>D9</f>
        <v>1</v>
      </c>
      <c r="Q9" s="33">
        <v>100</v>
      </c>
      <c r="R9" s="34">
        <f>IF(ISERR(F9/E9*100),"-",F9/E9*100)</f>
        <v>29.582369705534983</v>
      </c>
      <c r="S9" s="34">
        <f>IF(ISERR(G9/E9*100),"-",G9/E9*100)</f>
        <v>0.3262398196279393</v>
      </c>
      <c r="T9" s="34">
        <f>IF(ISERR(H9/E9*100),"-",H9/E9*100)</f>
        <v>10.758462089026644</v>
      </c>
      <c r="U9" s="34">
        <f>IF(ISERR(I9/E9*100),"-",I9/E9*100)</f>
        <v>22.303279121778001</v>
      </c>
      <c r="V9" s="34">
        <f>IF(ISERR(J9/E9*100),"-",J9/E9*100)</f>
        <v>12.578213072295263</v>
      </c>
      <c r="W9" s="34">
        <f>IF(ISERR(K9/E9*100),"-",K9/E9*100)</f>
        <v>24.451436191737162</v>
      </c>
    </row>
    <row r="10" spans="1:24" s="35" customFormat="1" ht="15.2" customHeight="1" x14ac:dyDescent="0.15">
      <c r="A10" s="30"/>
      <c r="B10" s="36"/>
      <c r="C10" s="37"/>
      <c r="D10" s="31"/>
      <c r="E10" s="38"/>
      <c r="F10" s="38"/>
      <c r="G10" s="38"/>
      <c r="H10" s="38"/>
      <c r="I10" s="38"/>
      <c r="J10" s="38"/>
      <c r="K10" s="38"/>
      <c r="L10" s="26"/>
      <c r="M10" s="30"/>
      <c r="N10" s="36"/>
      <c r="O10" s="37"/>
      <c r="P10" s="31"/>
      <c r="Q10" s="39"/>
      <c r="R10" s="40"/>
      <c r="S10" s="40"/>
      <c r="T10" s="40"/>
      <c r="U10" s="40"/>
      <c r="V10" s="40"/>
      <c r="W10" s="40"/>
    </row>
    <row r="11" spans="1:24" s="35" customFormat="1" ht="15.2" customHeight="1" x14ac:dyDescent="0.15">
      <c r="A11" s="30"/>
      <c r="B11" s="60" t="s">
        <v>15</v>
      </c>
      <c r="C11" s="61"/>
      <c r="D11" s="31">
        <v>2</v>
      </c>
      <c r="E11" s="32">
        <f>SUM(E13:E26)</f>
        <v>946964</v>
      </c>
      <c r="F11" s="32">
        <f t="shared" ref="F11:K11" si="1">SUM(F13:F26)</f>
        <v>244904</v>
      </c>
      <c r="G11" s="32">
        <f t="shared" si="1"/>
        <v>3765</v>
      </c>
      <c r="H11" s="32">
        <f t="shared" si="1"/>
        <v>112320</v>
      </c>
      <c r="I11" s="32">
        <f t="shared" si="1"/>
        <v>158631</v>
      </c>
      <c r="J11" s="32">
        <f t="shared" si="1"/>
        <v>145160</v>
      </c>
      <c r="K11" s="32">
        <f t="shared" si="1"/>
        <v>282184</v>
      </c>
      <c r="L11" s="26"/>
      <c r="M11" s="30"/>
      <c r="N11" s="60" t="s">
        <v>15</v>
      </c>
      <c r="O11" s="61"/>
      <c r="P11" s="31">
        <f>D11</f>
        <v>2</v>
      </c>
      <c r="Q11" s="33">
        <v>100</v>
      </c>
      <c r="R11" s="34">
        <f>IF(ISERR(F11/E11*100),"-",F11/E11*100)</f>
        <v>25.862017985900206</v>
      </c>
      <c r="S11" s="34">
        <f>IF(ISERR(G11/E11*100),"-",G11/E11*100)</f>
        <v>0.39758639187973355</v>
      </c>
      <c r="T11" s="34">
        <f>IF(ISERR(H11/E11*100),"-",H11/E11*100)</f>
        <v>11.86106335615715</v>
      </c>
      <c r="U11" s="34">
        <f>IF(ISERR(I11/E11*100),"-",I11/E11*100)</f>
        <v>16.751534377230815</v>
      </c>
      <c r="V11" s="34">
        <f>IF(ISERR(J11/E11*100),"-",J11/E11*100)</f>
        <v>15.328988219193127</v>
      </c>
      <c r="W11" s="34">
        <f>IF(ISERR(K11/E11*100),"-",K11/E11*100)</f>
        <v>29.79880966963897</v>
      </c>
    </row>
    <row r="12" spans="1:24" s="35" customFormat="1" ht="15.2" customHeight="1" x14ac:dyDescent="0.15">
      <c r="A12" s="30"/>
      <c r="B12" s="41"/>
      <c r="C12" s="42"/>
      <c r="D12" s="31"/>
      <c r="E12" s="38"/>
      <c r="F12" s="38"/>
      <c r="G12" s="38"/>
      <c r="H12" s="38"/>
      <c r="I12" s="38"/>
      <c r="J12" s="38"/>
      <c r="K12" s="38"/>
      <c r="L12" s="26"/>
      <c r="M12" s="30"/>
      <c r="N12" s="41"/>
      <c r="O12" s="42"/>
      <c r="P12" s="31"/>
      <c r="Q12" s="39"/>
      <c r="R12" s="40"/>
      <c r="S12" s="40"/>
      <c r="T12" s="40"/>
      <c r="U12" s="40"/>
      <c r="V12" s="40"/>
      <c r="W12" s="40"/>
    </row>
    <row r="13" spans="1:24" s="1" customFormat="1" ht="15.2" customHeight="1" x14ac:dyDescent="0.15">
      <c r="A13" s="23"/>
      <c r="B13" s="43"/>
      <c r="C13" s="44" t="s">
        <v>16</v>
      </c>
      <c r="D13" s="45">
        <v>3</v>
      </c>
      <c r="E13" s="46">
        <v>3084</v>
      </c>
      <c r="F13" s="46">
        <v>3082</v>
      </c>
      <c r="G13" s="46">
        <v>0</v>
      </c>
      <c r="H13" s="46">
        <v>2</v>
      </c>
      <c r="I13" s="46">
        <v>0</v>
      </c>
      <c r="J13" s="46">
        <v>0</v>
      </c>
      <c r="K13" s="46">
        <v>0</v>
      </c>
      <c r="L13" s="26"/>
      <c r="M13" s="23"/>
      <c r="N13" s="43"/>
      <c r="O13" s="44" t="s">
        <v>16</v>
      </c>
      <c r="P13" s="45">
        <f t="shared" ref="P13:P26" si="2">D13</f>
        <v>3</v>
      </c>
      <c r="Q13" s="39">
        <v>100</v>
      </c>
      <c r="R13" s="40">
        <f t="shared" ref="R13:R26" si="3">IF(ISERR(F13/E13*100),"-",F13/E13*100)</f>
        <v>99.935149156939048</v>
      </c>
      <c r="S13" s="40">
        <f t="shared" ref="S13:S26" si="4">IF(ISERR(G13/E13*100),"-",G13/E13*100)</f>
        <v>0</v>
      </c>
      <c r="T13" s="40">
        <f t="shared" ref="T13:T26" si="5">IF(ISERR(H13/E13*100),"-",H13/E13*100)</f>
        <v>6.4850843060959784E-2</v>
      </c>
      <c r="U13" s="40">
        <f t="shared" ref="U13:U26" si="6">IF(ISERR(I13/E13*100),"-",I13/E13*100)</f>
        <v>0</v>
      </c>
      <c r="V13" s="40">
        <f t="shared" ref="V13:V26" si="7">IF(ISERR(J13/E13*100),"-",J13/E13*100)</f>
        <v>0</v>
      </c>
      <c r="W13" s="40">
        <f t="shared" ref="W13:W26" si="8">IF(ISERR(K13/E13*100),"-",K13/E13*100)</f>
        <v>0</v>
      </c>
    </row>
    <row r="14" spans="1:24" s="1" customFormat="1" ht="15.2" customHeight="1" x14ac:dyDescent="0.15">
      <c r="A14" s="23"/>
      <c r="B14" s="43"/>
      <c r="C14" s="44" t="s">
        <v>17</v>
      </c>
      <c r="D14" s="45">
        <v>4</v>
      </c>
      <c r="E14" s="46">
        <v>2528</v>
      </c>
      <c r="F14" s="46">
        <v>2437</v>
      </c>
      <c r="G14" s="46">
        <v>0</v>
      </c>
      <c r="H14" s="46">
        <v>0</v>
      </c>
      <c r="I14" s="46">
        <v>91</v>
      </c>
      <c r="J14" s="46">
        <v>0</v>
      </c>
      <c r="K14" s="46">
        <v>0</v>
      </c>
      <c r="L14" s="26"/>
      <c r="M14" s="23"/>
      <c r="N14" s="43"/>
      <c r="O14" s="44" t="s">
        <v>17</v>
      </c>
      <c r="P14" s="45">
        <f t="shared" si="2"/>
        <v>4</v>
      </c>
      <c r="Q14" s="39">
        <v>100</v>
      </c>
      <c r="R14" s="40">
        <f t="shared" si="3"/>
        <v>96.400316455696199</v>
      </c>
      <c r="S14" s="40">
        <f t="shared" si="4"/>
        <v>0</v>
      </c>
      <c r="T14" s="40">
        <f t="shared" si="5"/>
        <v>0</v>
      </c>
      <c r="U14" s="40">
        <f t="shared" si="6"/>
        <v>3.5996835443037973</v>
      </c>
      <c r="V14" s="40">
        <f t="shared" si="7"/>
        <v>0</v>
      </c>
      <c r="W14" s="40">
        <f t="shared" si="8"/>
        <v>0</v>
      </c>
    </row>
    <row r="15" spans="1:24" s="1" customFormat="1" ht="15.2" customHeight="1" x14ac:dyDescent="0.15">
      <c r="A15" s="23"/>
      <c r="B15" s="43"/>
      <c r="C15" s="44" t="s">
        <v>18</v>
      </c>
      <c r="D15" s="45">
        <v>5</v>
      </c>
      <c r="E15" s="46">
        <v>4084</v>
      </c>
      <c r="F15" s="46">
        <v>3979</v>
      </c>
      <c r="G15" s="46">
        <v>0</v>
      </c>
      <c r="H15" s="46">
        <v>0</v>
      </c>
      <c r="I15" s="46">
        <v>105</v>
      </c>
      <c r="J15" s="46">
        <v>0</v>
      </c>
      <c r="K15" s="46">
        <v>0</v>
      </c>
      <c r="L15" s="26"/>
      <c r="M15" s="23"/>
      <c r="N15" s="43"/>
      <c r="O15" s="44" t="s">
        <v>18</v>
      </c>
      <c r="P15" s="45">
        <f t="shared" si="2"/>
        <v>5</v>
      </c>
      <c r="Q15" s="39">
        <v>100</v>
      </c>
      <c r="R15" s="40">
        <f t="shared" si="3"/>
        <v>97.428991185112636</v>
      </c>
      <c r="S15" s="40">
        <f t="shared" si="4"/>
        <v>0</v>
      </c>
      <c r="T15" s="40">
        <f t="shared" si="5"/>
        <v>0</v>
      </c>
      <c r="U15" s="40">
        <f t="shared" si="6"/>
        <v>2.5710088148873651</v>
      </c>
      <c r="V15" s="40">
        <f t="shared" si="7"/>
        <v>0</v>
      </c>
      <c r="W15" s="40">
        <f t="shared" si="8"/>
        <v>0</v>
      </c>
    </row>
    <row r="16" spans="1:24" s="1" customFormat="1" ht="15.2" customHeight="1" x14ac:dyDescent="0.15">
      <c r="A16" s="23"/>
      <c r="B16" s="43"/>
      <c r="C16" s="44" t="s">
        <v>19</v>
      </c>
      <c r="D16" s="45">
        <v>6</v>
      </c>
      <c r="E16" s="46">
        <v>23612</v>
      </c>
      <c r="F16" s="46">
        <v>22152</v>
      </c>
      <c r="G16" s="46">
        <v>0</v>
      </c>
      <c r="H16" s="46">
        <v>706</v>
      </c>
      <c r="I16" s="46">
        <v>754</v>
      </c>
      <c r="J16" s="46">
        <v>0</v>
      </c>
      <c r="K16" s="46">
        <v>0</v>
      </c>
      <c r="L16" s="26"/>
      <c r="M16" s="23"/>
      <c r="N16" s="43"/>
      <c r="O16" s="44" t="s">
        <v>19</v>
      </c>
      <c r="P16" s="45">
        <f t="shared" si="2"/>
        <v>6</v>
      </c>
      <c r="Q16" s="39">
        <v>100</v>
      </c>
      <c r="R16" s="40">
        <f t="shared" si="3"/>
        <v>93.816703371167193</v>
      </c>
      <c r="S16" s="40">
        <f t="shared" si="4"/>
        <v>0</v>
      </c>
      <c r="T16" s="40">
        <f t="shared" si="5"/>
        <v>2.9900050821616126</v>
      </c>
      <c r="U16" s="40">
        <f t="shared" si="6"/>
        <v>3.1932915466711842</v>
      </c>
      <c r="V16" s="40">
        <f t="shared" si="7"/>
        <v>0</v>
      </c>
      <c r="W16" s="40">
        <f t="shared" si="8"/>
        <v>0</v>
      </c>
    </row>
    <row r="17" spans="1:23" s="1" customFormat="1" ht="15.2" customHeight="1" x14ac:dyDescent="0.15">
      <c r="A17" s="23"/>
      <c r="B17" s="43"/>
      <c r="C17" s="44" t="s">
        <v>20</v>
      </c>
      <c r="D17" s="45">
        <v>7</v>
      </c>
      <c r="E17" s="46">
        <v>19320</v>
      </c>
      <c r="F17" s="46">
        <v>10817</v>
      </c>
      <c r="G17" s="46">
        <v>0</v>
      </c>
      <c r="H17" s="46">
        <v>133</v>
      </c>
      <c r="I17" s="46">
        <v>8370</v>
      </c>
      <c r="J17" s="46">
        <v>0</v>
      </c>
      <c r="K17" s="46">
        <v>0</v>
      </c>
      <c r="L17" s="26"/>
      <c r="M17" s="23"/>
      <c r="N17" s="43"/>
      <c r="O17" s="44" t="s">
        <v>20</v>
      </c>
      <c r="P17" s="45">
        <f t="shared" si="2"/>
        <v>7</v>
      </c>
      <c r="Q17" s="39">
        <v>100</v>
      </c>
      <c r="R17" s="40">
        <f t="shared" si="3"/>
        <v>55.988612836438925</v>
      </c>
      <c r="S17" s="40">
        <f t="shared" si="4"/>
        <v>0</v>
      </c>
      <c r="T17" s="40">
        <f t="shared" si="5"/>
        <v>0.68840579710144922</v>
      </c>
      <c r="U17" s="40">
        <f t="shared" si="6"/>
        <v>43.322981366459629</v>
      </c>
      <c r="V17" s="40">
        <f t="shared" si="7"/>
        <v>0</v>
      </c>
      <c r="W17" s="40">
        <f t="shared" si="8"/>
        <v>0</v>
      </c>
    </row>
    <row r="18" spans="1:23" s="1" customFormat="1" ht="15.2" customHeight="1" x14ac:dyDescent="0.15">
      <c r="A18" s="23"/>
      <c r="B18" s="43"/>
      <c r="C18" s="44" t="s">
        <v>21</v>
      </c>
      <c r="D18" s="45">
        <v>8</v>
      </c>
      <c r="E18" s="46">
        <v>383190</v>
      </c>
      <c r="F18" s="46">
        <v>83842</v>
      </c>
      <c r="G18" s="46">
        <v>2298</v>
      </c>
      <c r="H18" s="46">
        <v>21073</v>
      </c>
      <c r="I18" s="46">
        <v>13619</v>
      </c>
      <c r="J18" s="46">
        <v>136729</v>
      </c>
      <c r="K18" s="46">
        <v>125629</v>
      </c>
      <c r="L18" s="26"/>
      <c r="M18" s="23"/>
      <c r="N18" s="43"/>
      <c r="O18" s="44" t="s">
        <v>21</v>
      </c>
      <c r="P18" s="45">
        <f t="shared" si="2"/>
        <v>8</v>
      </c>
      <c r="Q18" s="39">
        <v>100</v>
      </c>
      <c r="R18" s="40">
        <f t="shared" si="3"/>
        <v>21.880007307080039</v>
      </c>
      <c r="S18" s="40">
        <f t="shared" si="4"/>
        <v>0.59970249745557036</v>
      </c>
      <c r="T18" s="40">
        <f t="shared" si="5"/>
        <v>5.4993606304966205</v>
      </c>
      <c r="U18" s="40">
        <f t="shared" si="6"/>
        <v>3.5541115373574468</v>
      </c>
      <c r="V18" s="40">
        <f t="shared" si="7"/>
        <v>35.681776664317958</v>
      </c>
      <c r="W18" s="40">
        <f t="shared" si="8"/>
        <v>32.785041363292358</v>
      </c>
    </row>
    <row r="19" spans="1:23" s="1" customFormat="1" ht="15.2" customHeight="1" x14ac:dyDescent="0.15">
      <c r="A19" s="23"/>
      <c r="B19" s="43"/>
      <c r="C19" s="44" t="s">
        <v>22</v>
      </c>
      <c r="D19" s="45">
        <v>9</v>
      </c>
      <c r="E19" s="46">
        <v>15574</v>
      </c>
      <c r="F19" s="46">
        <v>1047</v>
      </c>
      <c r="G19" s="46">
        <v>0</v>
      </c>
      <c r="H19" s="46">
        <v>0</v>
      </c>
      <c r="I19" s="46">
        <v>3345</v>
      </c>
      <c r="J19" s="46">
        <v>2291</v>
      </c>
      <c r="K19" s="46">
        <v>8891</v>
      </c>
      <c r="L19" s="26"/>
      <c r="M19" s="23"/>
      <c r="N19" s="43"/>
      <c r="O19" s="44" t="s">
        <v>22</v>
      </c>
      <c r="P19" s="45">
        <f t="shared" si="2"/>
        <v>9</v>
      </c>
      <c r="Q19" s="39">
        <v>100</v>
      </c>
      <c r="R19" s="40">
        <f t="shared" si="3"/>
        <v>6.7227430332605627</v>
      </c>
      <c r="S19" s="40">
        <f t="shared" si="4"/>
        <v>0</v>
      </c>
      <c r="T19" s="40">
        <f t="shared" si="5"/>
        <v>0</v>
      </c>
      <c r="U19" s="40">
        <f t="shared" si="6"/>
        <v>21.478104533196351</v>
      </c>
      <c r="V19" s="40">
        <f t="shared" si="7"/>
        <v>14.710414793887248</v>
      </c>
      <c r="W19" s="40">
        <f t="shared" si="8"/>
        <v>57.088737639655839</v>
      </c>
    </row>
    <row r="20" spans="1:23" s="1" customFormat="1" ht="15.2" customHeight="1" x14ac:dyDescent="0.15">
      <c r="A20" s="23"/>
      <c r="B20" s="43"/>
      <c r="C20" s="44" t="s">
        <v>23</v>
      </c>
      <c r="D20" s="45">
        <v>10</v>
      </c>
      <c r="E20" s="46">
        <v>65862</v>
      </c>
      <c r="F20" s="46">
        <v>24310</v>
      </c>
      <c r="G20" s="46">
        <v>462</v>
      </c>
      <c r="H20" s="46">
        <v>0</v>
      </c>
      <c r="I20" s="46">
        <v>17561</v>
      </c>
      <c r="J20" s="46">
        <v>587</v>
      </c>
      <c r="K20" s="46">
        <v>22942</v>
      </c>
      <c r="L20" s="26"/>
      <c r="M20" s="23"/>
      <c r="N20" s="43"/>
      <c r="O20" s="44" t="s">
        <v>23</v>
      </c>
      <c r="P20" s="45">
        <f t="shared" si="2"/>
        <v>10</v>
      </c>
      <c r="Q20" s="39">
        <v>100</v>
      </c>
      <c r="R20" s="40">
        <f t="shared" si="3"/>
        <v>36.910509853937015</v>
      </c>
      <c r="S20" s="40">
        <f t="shared" si="4"/>
        <v>0.70146670310649539</v>
      </c>
      <c r="T20" s="40">
        <f t="shared" si="5"/>
        <v>0</v>
      </c>
      <c r="U20" s="40">
        <f t="shared" si="6"/>
        <v>26.663326349032829</v>
      </c>
      <c r="V20" s="40">
        <f t="shared" si="7"/>
        <v>0.89125747775652109</v>
      </c>
      <c r="W20" s="40">
        <f t="shared" si="8"/>
        <v>34.833439616167141</v>
      </c>
    </row>
    <row r="21" spans="1:23" s="1" customFormat="1" ht="15.2" customHeight="1" x14ac:dyDescent="0.15">
      <c r="A21" s="23"/>
      <c r="B21" s="43"/>
      <c r="C21" s="44" t="s">
        <v>24</v>
      </c>
      <c r="D21" s="45">
        <v>11</v>
      </c>
      <c r="E21" s="46">
        <v>307095</v>
      </c>
      <c r="F21" s="46">
        <v>39650</v>
      </c>
      <c r="G21" s="46">
        <v>758</v>
      </c>
      <c r="H21" s="46">
        <v>87466</v>
      </c>
      <c r="I21" s="46">
        <v>54435</v>
      </c>
      <c r="J21" s="46">
        <v>2404</v>
      </c>
      <c r="K21" s="46">
        <v>122382</v>
      </c>
      <c r="L21" s="26"/>
      <c r="M21" s="23"/>
      <c r="N21" s="43"/>
      <c r="O21" s="44" t="s">
        <v>24</v>
      </c>
      <c r="P21" s="45">
        <f t="shared" si="2"/>
        <v>11</v>
      </c>
      <c r="Q21" s="39">
        <v>100</v>
      </c>
      <c r="R21" s="40">
        <f t="shared" si="3"/>
        <v>12.911314088474251</v>
      </c>
      <c r="S21" s="40">
        <f t="shared" si="4"/>
        <v>0.24682915710122275</v>
      </c>
      <c r="T21" s="40">
        <f t="shared" si="5"/>
        <v>28.481740178120781</v>
      </c>
      <c r="U21" s="40">
        <f t="shared" si="6"/>
        <v>17.725785180481608</v>
      </c>
      <c r="V21" s="40">
        <f t="shared" si="7"/>
        <v>0.78281964864292819</v>
      </c>
      <c r="W21" s="40">
        <f t="shared" si="8"/>
        <v>39.851511747179217</v>
      </c>
    </row>
    <row r="22" spans="1:23" s="1" customFormat="1" ht="15.2" customHeight="1" x14ac:dyDescent="0.15">
      <c r="A22" s="23"/>
      <c r="B22" s="43"/>
      <c r="C22" s="44" t="s">
        <v>25</v>
      </c>
      <c r="D22" s="45">
        <v>12</v>
      </c>
      <c r="E22" s="46">
        <v>28966</v>
      </c>
      <c r="F22" s="46">
        <v>12149</v>
      </c>
      <c r="G22" s="46">
        <v>0</v>
      </c>
      <c r="H22" s="46">
        <v>2549</v>
      </c>
      <c r="I22" s="46">
        <v>8866</v>
      </c>
      <c r="J22" s="46">
        <v>3149</v>
      </c>
      <c r="K22" s="46">
        <v>2253</v>
      </c>
      <c r="L22" s="26"/>
      <c r="M22" s="23"/>
      <c r="N22" s="43"/>
      <c r="O22" s="44" t="s">
        <v>25</v>
      </c>
      <c r="P22" s="45">
        <f t="shared" si="2"/>
        <v>12</v>
      </c>
      <c r="Q22" s="39">
        <v>100</v>
      </c>
      <c r="R22" s="40">
        <f t="shared" si="3"/>
        <v>41.942277152523651</v>
      </c>
      <c r="S22" s="40">
        <f t="shared" si="4"/>
        <v>0</v>
      </c>
      <c r="T22" s="40">
        <f t="shared" si="5"/>
        <v>8.7999723814126902</v>
      </c>
      <c r="U22" s="40">
        <f t="shared" si="6"/>
        <v>30.608299385486433</v>
      </c>
      <c r="V22" s="40">
        <f t="shared" si="7"/>
        <v>10.871366429607125</v>
      </c>
      <c r="W22" s="40">
        <f t="shared" si="8"/>
        <v>7.7780846509701034</v>
      </c>
    </row>
    <row r="23" spans="1:23" s="1" customFormat="1" ht="15.2" customHeight="1" x14ac:dyDescent="0.15">
      <c r="A23" s="23"/>
      <c r="B23" s="43"/>
      <c r="C23" s="44" t="s">
        <v>26</v>
      </c>
      <c r="D23" s="45">
        <v>13</v>
      </c>
      <c r="E23" s="46">
        <v>40812</v>
      </c>
      <c r="F23" s="46">
        <v>18827</v>
      </c>
      <c r="G23" s="46">
        <v>0</v>
      </c>
      <c r="H23" s="46">
        <v>0</v>
      </c>
      <c r="I23" s="46">
        <v>21981</v>
      </c>
      <c r="J23" s="46">
        <v>0</v>
      </c>
      <c r="K23" s="46">
        <v>4</v>
      </c>
      <c r="L23" s="26"/>
      <c r="M23" s="23"/>
      <c r="N23" s="43"/>
      <c r="O23" s="44" t="s">
        <v>26</v>
      </c>
      <c r="P23" s="45">
        <f t="shared" si="2"/>
        <v>13</v>
      </c>
      <c r="Q23" s="39">
        <v>100</v>
      </c>
      <c r="R23" s="40">
        <f t="shared" si="3"/>
        <v>46.131039890228365</v>
      </c>
      <c r="S23" s="40">
        <f t="shared" si="4"/>
        <v>0</v>
      </c>
      <c r="T23" s="40">
        <f t="shared" si="5"/>
        <v>0</v>
      </c>
      <c r="U23" s="40">
        <f t="shared" si="6"/>
        <v>53.859159070861509</v>
      </c>
      <c r="V23" s="40">
        <f t="shared" si="7"/>
        <v>0</v>
      </c>
      <c r="W23" s="40">
        <f t="shared" si="8"/>
        <v>9.8010389101244738E-3</v>
      </c>
    </row>
    <row r="24" spans="1:23" s="1" customFormat="1" ht="15.2" customHeight="1" x14ac:dyDescent="0.15">
      <c r="A24" s="23"/>
      <c r="B24" s="43"/>
      <c r="C24" s="44" t="s">
        <v>27</v>
      </c>
      <c r="D24" s="45">
        <v>14</v>
      </c>
      <c r="E24" s="46">
        <v>9606</v>
      </c>
      <c r="F24" s="46">
        <v>6727</v>
      </c>
      <c r="G24" s="46">
        <v>102</v>
      </c>
      <c r="H24" s="46">
        <v>0</v>
      </c>
      <c r="I24" s="46">
        <v>2777</v>
      </c>
      <c r="J24" s="46">
        <v>0</v>
      </c>
      <c r="K24" s="46">
        <v>0</v>
      </c>
      <c r="L24" s="26"/>
      <c r="M24" s="23"/>
      <c r="N24" s="43"/>
      <c r="O24" s="44" t="s">
        <v>27</v>
      </c>
      <c r="P24" s="45">
        <f t="shared" si="2"/>
        <v>14</v>
      </c>
      <c r="Q24" s="39">
        <v>100</v>
      </c>
      <c r="R24" s="40">
        <f t="shared" si="3"/>
        <v>70.029148448886119</v>
      </c>
      <c r="S24" s="40">
        <f t="shared" si="4"/>
        <v>1.0618363522798251</v>
      </c>
      <c r="T24" s="40">
        <f t="shared" si="5"/>
        <v>0</v>
      </c>
      <c r="U24" s="40">
        <f t="shared" si="6"/>
        <v>28.909015198834059</v>
      </c>
      <c r="V24" s="40">
        <f t="shared" si="7"/>
        <v>0</v>
      </c>
      <c r="W24" s="40">
        <f t="shared" si="8"/>
        <v>0</v>
      </c>
    </row>
    <row r="25" spans="1:23" s="1" customFormat="1" ht="15.2" customHeight="1" x14ac:dyDescent="0.15">
      <c r="A25" s="23"/>
      <c r="B25" s="43"/>
      <c r="C25" s="44" t="s">
        <v>28</v>
      </c>
      <c r="D25" s="45">
        <v>15</v>
      </c>
      <c r="E25" s="46">
        <v>26772</v>
      </c>
      <c r="F25" s="46">
        <v>9308</v>
      </c>
      <c r="G25" s="46">
        <v>145</v>
      </c>
      <c r="H25" s="46">
        <v>0</v>
      </c>
      <c r="I25" s="46">
        <v>17319</v>
      </c>
      <c r="J25" s="46">
        <v>0</v>
      </c>
      <c r="K25" s="46">
        <v>0</v>
      </c>
      <c r="L25" s="26"/>
      <c r="M25" s="23"/>
      <c r="N25" s="43"/>
      <c r="O25" s="44" t="s">
        <v>28</v>
      </c>
      <c r="P25" s="45">
        <f t="shared" si="2"/>
        <v>15</v>
      </c>
      <c r="Q25" s="39">
        <v>100</v>
      </c>
      <c r="R25" s="40">
        <f t="shared" si="3"/>
        <v>34.767667712535484</v>
      </c>
      <c r="S25" s="40">
        <f t="shared" si="4"/>
        <v>0.5416106379799791</v>
      </c>
      <c r="T25" s="40">
        <f t="shared" si="5"/>
        <v>0</v>
      </c>
      <c r="U25" s="40">
        <f t="shared" si="6"/>
        <v>64.690721649484544</v>
      </c>
      <c r="V25" s="40">
        <f t="shared" si="7"/>
        <v>0</v>
      </c>
      <c r="W25" s="40">
        <f t="shared" si="8"/>
        <v>0</v>
      </c>
    </row>
    <row r="26" spans="1:23" s="1" customFormat="1" ht="15.2" customHeight="1" x14ac:dyDescent="0.15">
      <c r="A26" s="23"/>
      <c r="B26" s="43"/>
      <c r="C26" s="44" t="s">
        <v>29</v>
      </c>
      <c r="D26" s="45">
        <v>16</v>
      </c>
      <c r="E26" s="46">
        <v>16459</v>
      </c>
      <c r="F26" s="46">
        <v>6577</v>
      </c>
      <c r="G26" s="46">
        <v>0</v>
      </c>
      <c r="H26" s="46">
        <v>391</v>
      </c>
      <c r="I26" s="46">
        <v>9408</v>
      </c>
      <c r="J26" s="46">
        <v>0</v>
      </c>
      <c r="K26" s="46">
        <v>83</v>
      </c>
      <c r="L26" s="26"/>
      <c r="M26" s="23"/>
      <c r="N26" s="43"/>
      <c r="O26" s="44" t="s">
        <v>29</v>
      </c>
      <c r="P26" s="45">
        <f t="shared" si="2"/>
        <v>16</v>
      </c>
      <c r="Q26" s="39">
        <v>100</v>
      </c>
      <c r="R26" s="40">
        <f t="shared" si="3"/>
        <v>39.959900358466491</v>
      </c>
      <c r="S26" s="40">
        <f t="shared" si="4"/>
        <v>0</v>
      </c>
      <c r="T26" s="40">
        <f t="shared" si="5"/>
        <v>2.3755999756971868</v>
      </c>
      <c r="U26" s="40">
        <f t="shared" si="6"/>
        <v>57.16021629503615</v>
      </c>
      <c r="V26" s="40">
        <f t="shared" si="7"/>
        <v>0</v>
      </c>
      <c r="W26" s="40">
        <f t="shared" si="8"/>
        <v>0.50428337080017016</v>
      </c>
    </row>
    <row r="27" spans="1:23" s="1" customFormat="1" ht="15.2" customHeight="1" x14ac:dyDescent="0.15">
      <c r="A27" s="23"/>
      <c r="B27" s="43"/>
      <c r="C27" s="37"/>
      <c r="D27" s="45"/>
      <c r="E27" s="38"/>
      <c r="F27" s="38"/>
      <c r="G27" s="46"/>
      <c r="H27" s="46"/>
      <c r="I27" s="38"/>
      <c r="J27" s="46"/>
      <c r="K27" s="46"/>
      <c r="L27" s="26"/>
      <c r="M27" s="23"/>
      <c r="N27" s="43"/>
      <c r="O27" s="37"/>
      <c r="P27" s="45"/>
      <c r="Q27" s="39"/>
      <c r="R27" s="40"/>
      <c r="S27" s="40"/>
      <c r="T27" s="40"/>
      <c r="U27" s="40"/>
      <c r="V27" s="40"/>
      <c r="W27" s="40"/>
    </row>
    <row r="28" spans="1:23" s="35" customFormat="1" ht="15.2" customHeight="1" x14ac:dyDescent="0.15">
      <c r="A28" s="30"/>
      <c r="B28" s="60" t="s">
        <v>30</v>
      </c>
      <c r="C28" s="61"/>
      <c r="D28" s="31">
        <v>17</v>
      </c>
      <c r="E28" s="32">
        <f>SUM(E30:E34)</f>
        <v>207095</v>
      </c>
      <c r="F28" s="32">
        <f>SUM(F30:F34)</f>
        <v>96494</v>
      </c>
      <c r="G28" s="32">
        <f t="shared" ref="G28:K28" si="9">SUM(G30:G34)</f>
        <v>0</v>
      </c>
      <c r="H28" s="32">
        <f t="shared" si="9"/>
        <v>11839</v>
      </c>
      <c r="I28" s="32">
        <f t="shared" si="9"/>
        <v>98762</v>
      </c>
      <c r="J28" s="32">
        <f t="shared" si="9"/>
        <v>0</v>
      </c>
      <c r="K28" s="32">
        <f t="shared" si="9"/>
        <v>0</v>
      </c>
      <c r="L28" s="26"/>
      <c r="M28" s="30"/>
      <c r="N28" s="60" t="s">
        <v>30</v>
      </c>
      <c r="O28" s="61"/>
      <c r="P28" s="31">
        <f>D28</f>
        <v>17</v>
      </c>
      <c r="Q28" s="33">
        <v>100</v>
      </c>
      <c r="R28" s="34">
        <f>IF(ISERR(F28/E28*100),"-",F28/E28*100)</f>
        <v>46.594075182887082</v>
      </c>
      <c r="S28" s="34">
        <f>IF(ISERR(G28/E28*100),"-",G28/E28*100)</f>
        <v>0</v>
      </c>
      <c r="T28" s="34">
        <f>IF(ISERR(H28/E28*100),"-",H28/E28*100)</f>
        <v>5.7167000651874744</v>
      </c>
      <c r="U28" s="34">
        <f>IF(ISERR(I28/E28*100),"-",I28/E28*100)</f>
        <v>47.689224751925444</v>
      </c>
      <c r="V28" s="34">
        <f>IF(ISERR(J28/E28*100),"-",J28/E28*100)</f>
        <v>0</v>
      </c>
      <c r="W28" s="34">
        <f>IF(ISERR(K28/E28*100),"-",K28/E28*100)</f>
        <v>0</v>
      </c>
    </row>
    <row r="29" spans="1:23" s="35" customFormat="1" ht="15.2" customHeight="1" x14ac:dyDescent="0.15">
      <c r="A29" s="30"/>
      <c r="B29" s="36"/>
      <c r="C29" s="37"/>
      <c r="D29" s="31"/>
      <c r="E29" s="38"/>
      <c r="F29" s="38"/>
      <c r="G29" s="38"/>
      <c r="H29" s="38"/>
      <c r="I29" s="38"/>
      <c r="J29" s="38"/>
      <c r="K29" s="38"/>
      <c r="L29" s="26"/>
      <c r="M29" s="30"/>
      <c r="N29" s="36"/>
      <c r="O29" s="37"/>
      <c r="P29" s="31"/>
      <c r="Q29" s="39"/>
      <c r="R29" s="40"/>
      <c r="S29" s="40"/>
      <c r="T29" s="40"/>
      <c r="U29" s="40"/>
      <c r="V29" s="40"/>
      <c r="W29" s="40"/>
    </row>
    <row r="30" spans="1:23" s="1" customFormat="1" ht="15.2" customHeight="1" x14ac:dyDescent="0.15">
      <c r="A30" s="23"/>
      <c r="B30" s="43"/>
      <c r="C30" s="44" t="s">
        <v>16</v>
      </c>
      <c r="D30" s="45">
        <v>18</v>
      </c>
      <c r="E30" s="46">
        <v>2801</v>
      </c>
      <c r="F30" s="46">
        <v>2801</v>
      </c>
      <c r="G30" s="46">
        <v>0</v>
      </c>
      <c r="H30" s="46">
        <v>0</v>
      </c>
      <c r="I30" s="46">
        <v>0</v>
      </c>
      <c r="J30" s="46">
        <v>0</v>
      </c>
      <c r="K30" s="46">
        <v>0</v>
      </c>
      <c r="L30" s="26"/>
      <c r="M30" s="23"/>
      <c r="N30" s="43"/>
      <c r="O30" s="44" t="s">
        <v>16</v>
      </c>
      <c r="P30" s="45">
        <f>D30</f>
        <v>18</v>
      </c>
      <c r="Q30" s="39">
        <v>100</v>
      </c>
      <c r="R30" s="40">
        <f>IF(ISERR(F30/E30*100),"-",F30/E30*100)</f>
        <v>100</v>
      </c>
      <c r="S30" s="40">
        <f>IF(ISERR(G30/E30*100),"-",G30/E30*100)</f>
        <v>0</v>
      </c>
      <c r="T30" s="40">
        <f>IF(ISERR(H30/E30*100),"-",H30/E30*100)</f>
        <v>0</v>
      </c>
      <c r="U30" s="40">
        <f>IF(ISERR(I30/E30*100),"-",I30/E30*100)</f>
        <v>0</v>
      </c>
      <c r="V30" s="40">
        <f>IF(ISERR(J30/E30*100),"-",J30/E30*100)</f>
        <v>0</v>
      </c>
      <c r="W30" s="40">
        <f>IF(ISERR(K30/E30*100),"-",K30/E30*100)</f>
        <v>0</v>
      </c>
    </row>
    <row r="31" spans="1:23" s="1" customFormat="1" ht="15.2" customHeight="1" x14ac:dyDescent="0.15">
      <c r="A31" s="23"/>
      <c r="B31" s="43"/>
      <c r="C31" s="44" t="s">
        <v>17</v>
      </c>
      <c r="D31" s="45">
        <v>19</v>
      </c>
      <c r="E31" s="46">
        <v>12622</v>
      </c>
      <c r="F31" s="46">
        <v>9597</v>
      </c>
      <c r="G31" s="46">
        <v>0</v>
      </c>
      <c r="H31" s="46">
        <v>0</v>
      </c>
      <c r="I31" s="46">
        <v>3025</v>
      </c>
      <c r="J31" s="46">
        <v>0</v>
      </c>
      <c r="K31" s="46">
        <v>0</v>
      </c>
      <c r="L31" s="26"/>
      <c r="M31" s="23"/>
      <c r="N31" s="43"/>
      <c r="O31" s="44" t="s">
        <v>17</v>
      </c>
      <c r="P31" s="45">
        <f>D31</f>
        <v>19</v>
      </c>
      <c r="Q31" s="39">
        <v>100</v>
      </c>
      <c r="R31" s="40">
        <f>IF(ISERR(F31/E31*100),"-",F31/E31*100)</f>
        <v>76.033909047694507</v>
      </c>
      <c r="S31" s="40">
        <f>IF(ISERR(G31/E31*100),"-",G31/E31*100)</f>
        <v>0</v>
      </c>
      <c r="T31" s="40">
        <f>IF(ISERR(H31/E31*100),"-",H31/E31*100)</f>
        <v>0</v>
      </c>
      <c r="U31" s="40">
        <f>IF(ISERR(I31/E31*100),"-",I31/E31*100)</f>
        <v>23.9660909523055</v>
      </c>
      <c r="V31" s="40">
        <f>IF(ISERR(J31/E31*100),"-",J31/E31*100)</f>
        <v>0</v>
      </c>
      <c r="W31" s="40">
        <f>IF(ISERR(K31/E31*100),"-",K31/E31*100)</f>
        <v>0</v>
      </c>
    </row>
    <row r="32" spans="1:23" s="1" customFormat="1" ht="15.2" customHeight="1" x14ac:dyDescent="0.15">
      <c r="A32" s="23"/>
      <c r="B32" s="43"/>
      <c r="C32" s="44" t="s">
        <v>18</v>
      </c>
      <c r="D32" s="45">
        <v>20</v>
      </c>
      <c r="E32" s="46">
        <v>29160</v>
      </c>
      <c r="F32" s="46">
        <v>27360</v>
      </c>
      <c r="G32" s="46">
        <v>0</v>
      </c>
      <c r="H32" s="46">
        <v>1226</v>
      </c>
      <c r="I32" s="46">
        <v>574</v>
      </c>
      <c r="J32" s="46">
        <v>0</v>
      </c>
      <c r="K32" s="46">
        <v>0</v>
      </c>
      <c r="L32" s="26"/>
      <c r="M32" s="23"/>
      <c r="N32" s="43"/>
      <c r="O32" s="44" t="s">
        <v>18</v>
      </c>
      <c r="P32" s="45">
        <f>D32</f>
        <v>20</v>
      </c>
      <c r="Q32" s="39">
        <v>100</v>
      </c>
      <c r="R32" s="40">
        <f>IF(ISERR(F32/E32*100),"-",F32/E32*100)</f>
        <v>93.827160493827151</v>
      </c>
      <c r="S32" s="40">
        <f>IF(ISERR(G32/E32*100),"-",G32/E32*100)</f>
        <v>0</v>
      </c>
      <c r="T32" s="40">
        <f>IF(ISERR(H32/E32*100),"-",H32/E32*100)</f>
        <v>4.2043895747599453</v>
      </c>
      <c r="U32" s="40">
        <f>IF(ISERR(I32/E32*100),"-",I32/E32*100)</f>
        <v>1.9684499314128943</v>
      </c>
      <c r="V32" s="40">
        <f>IF(ISERR(J32/E32*100),"-",J32/E32*100)</f>
        <v>0</v>
      </c>
      <c r="W32" s="40">
        <f>IF(ISERR(K32/E32*100),"-",K32/E32*100)</f>
        <v>0</v>
      </c>
    </row>
    <row r="33" spans="1:23" s="1" customFormat="1" ht="15.2" customHeight="1" x14ac:dyDescent="0.15">
      <c r="A33" s="23"/>
      <c r="B33" s="43"/>
      <c r="C33" s="44" t="s">
        <v>19</v>
      </c>
      <c r="D33" s="45">
        <v>21</v>
      </c>
      <c r="E33" s="46">
        <v>161240</v>
      </c>
      <c r="F33" s="46">
        <v>56418</v>
      </c>
      <c r="G33" s="46">
        <v>0</v>
      </c>
      <c r="H33" s="46">
        <v>10586</v>
      </c>
      <c r="I33" s="46">
        <v>94236</v>
      </c>
      <c r="J33" s="46">
        <v>0</v>
      </c>
      <c r="K33" s="46">
        <v>0</v>
      </c>
      <c r="L33" s="26"/>
      <c r="M33" s="23"/>
      <c r="N33" s="43"/>
      <c r="O33" s="44" t="s">
        <v>19</v>
      </c>
      <c r="P33" s="45">
        <f>D33</f>
        <v>21</v>
      </c>
      <c r="Q33" s="39">
        <v>100</v>
      </c>
      <c r="R33" s="40">
        <f>IF(ISERR(F33/E33*100),"-",F33/E33*100)</f>
        <v>34.990076903994044</v>
      </c>
      <c r="S33" s="40">
        <f>IF(ISERR(G33/E33*100),"-",G33/E33*100)</f>
        <v>0</v>
      </c>
      <c r="T33" s="40">
        <f>IF(ISERR(H33/E33*100),"-",H33/E33*100)</f>
        <v>6.5653683949392212</v>
      </c>
      <c r="U33" s="40">
        <f>IF(ISERR(I33/E33*100),"-",I33/E33*100)</f>
        <v>58.444554701066728</v>
      </c>
      <c r="V33" s="40">
        <f>IF(ISERR(J33/E33*100),"-",J33/E33*100)</f>
        <v>0</v>
      </c>
      <c r="W33" s="40">
        <f>IF(ISERR(K33/E33*100),"-",K33/E33*100)</f>
        <v>0</v>
      </c>
    </row>
    <row r="34" spans="1:23" s="1" customFormat="1" ht="15.2" customHeight="1" x14ac:dyDescent="0.15">
      <c r="A34" s="23"/>
      <c r="B34" s="43"/>
      <c r="C34" s="44" t="s">
        <v>29</v>
      </c>
      <c r="D34" s="45">
        <v>22</v>
      </c>
      <c r="E34" s="46">
        <v>1272</v>
      </c>
      <c r="F34" s="46">
        <v>318</v>
      </c>
      <c r="G34" s="46">
        <v>0</v>
      </c>
      <c r="H34" s="46">
        <v>27</v>
      </c>
      <c r="I34" s="46">
        <v>927</v>
      </c>
      <c r="J34" s="46">
        <v>0</v>
      </c>
      <c r="K34" s="46">
        <v>0</v>
      </c>
      <c r="L34" s="26"/>
      <c r="M34" s="23"/>
      <c r="N34" s="43"/>
      <c r="O34" s="44" t="s">
        <v>29</v>
      </c>
      <c r="P34" s="45">
        <f>D34</f>
        <v>22</v>
      </c>
      <c r="Q34" s="39">
        <v>100</v>
      </c>
      <c r="R34" s="40">
        <f>IF(ISERR(F34/E34*100),"-",F34/E34*100)</f>
        <v>25</v>
      </c>
      <c r="S34" s="40">
        <f>IF(ISERR(G34/E34*100),"-",G34/E34*100)</f>
        <v>0</v>
      </c>
      <c r="T34" s="40">
        <f>IF(ISERR(H34/E34*100),"-",H34/E34*100)</f>
        <v>2.1226415094339623</v>
      </c>
      <c r="U34" s="40">
        <f>IF(ISERR(I34/E34*100),"-",I34/E34*100)</f>
        <v>72.877358490566039</v>
      </c>
      <c r="V34" s="40">
        <f>IF(ISERR(J34/E34*100),"-",J34/E34*100)</f>
        <v>0</v>
      </c>
      <c r="W34" s="40">
        <f>IF(ISERR(K34/E34*100),"-",K34/E34*100)</f>
        <v>0</v>
      </c>
    </row>
    <row r="35" spans="1:23" s="1" customFormat="1" ht="15.2" customHeight="1" x14ac:dyDescent="0.15">
      <c r="A35" s="47"/>
      <c r="B35" s="48"/>
      <c r="C35" s="37"/>
      <c r="D35" s="49"/>
      <c r="E35" s="46"/>
      <c r="F35" s="46"/>
      <c r="G35" s="46"/>
      <c r="H35" s="46"/>
      <c r="I35" s="46"/>
      <c r="J35" s="46"/>
      <c r="K35" s="46"/>
      <c r="L35" s="26"/>
      <c r="M35" s="47"/>
      <c r="N35" s="47"/>
      <c r="O35" s="47"/>
      <c r="P35" s="50"/>
      <c r="Q35" s="51"/>
      <c r="R35" s="52"/>
      <c r="S35" s="53"/>
      <c r="T35" s="53"/>
      <c r="U35" s="53"/>
      <c r="V35" s="53"/>
      <c r="W35" s="53"/>
    </row>
    <row r="36" spans="1:23" ht="20.100000000000001" customHeight="1" x14ac:dyDescent="0.15">
      <c r="B36" s="57" t="s">
        <v>31</v>
      </c>
      <c r="C36" s="58"/>
      <c r="D36" s="58"/>
      <c r="E36" s="58"/>
      <c r="F36" s="58"/>
      <c r="G36" s="58"/>
      <c r="H36" s="58"/>
      <c r="I36" s="58"/>
      <c r="J36" s="58"/>
      <c r="K36" s="58"/>
      <c r="L36" s="55"/>
      <c r="O36" s="1"/>
    </row>
    <row r="37" spans="1:23" ht="26.25" customHeight="1" x14ac:dyDescent="0.15">
      <c r="B37" s="59"/>
      <c r="C37" s="59"/>
      <c r="D37" s="59"/>
      <c r="E37" s="59"/>
      <c r="F37" s="59"/>
      <c r="G37" s="59"/>
      <c r="H37" s="59"/>
      <c r="I37" s="59"/>
      <c r="J37" s="59"/>
      <c r="K37" s="59"/>
      <c r="L37" s="56"/>
    </row>
  </sheetData>
  <mergeCells count="13">
    <mergeCell ref="A1:W1"/>
    <mergeCell ref="A3:W3"/>
    <mergeCell ref="A4:K4"/>
    <mergeCell ref="A7:D7"/>
    <mergeCell ref="M7:P7"/>
    <mergeCell ref="B36:K36"/>
    <mergeCell ref="B37:K37"/>
    <mergeCell ref="B9:C9"/>
    <mergeCell ref="N9:O9"/>
    <mergeCell ref="B11:C11"/>
    <mergeCell ref="N11:O11"/>
    <mergeCell ref="B28:C28"/>
    <mergeCell ref="N28:O28"/>
  </mergeCells>
  <phoneticPr fontId="3"/>
  <printOptions horizontalCentered="1"/>
  <pageMargins left="0.19685039370078741" right="0.19685039370078741" top="0.39370078740157483" bottom="0.39370078740157483" header="0" footer="0"/>
  <pageSetup paperSize="8"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用途別出荷量表</vt:lpstr>
      <vt:lpstr>用途別出荷量表!Print_Titles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2020-12-28T01:46:07Z</cp:lastPrinted>
  <dcterms:created xsi:type="dcterms:W3CDTF">2020-12-25T08:17:38Z</dcterms:created>
  <dcterms:modified xsi:type="dcterms:W3CDTF">2020-12-28T01:46:16Z</dcterms:modified>
</cp:coreProperties>
</file>